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60" windowWidth="20250" windowHeight="7710" activeTab="15"/>
  </bookViews>
  <sheets>
    <sheet name="(2)" sheetId="1" r:id="rId1"/>
    <sheet name="(3)" sheetId="2" r:id="rId2"/>
    <sheet name="(4)" sheetId="3" r:id="rId3"/>
    <sheet name="(5)" sheetId="4" r:id="rId4"/>
    <sheet name="(6)" sheetId="5" r:id="rId5"/>
    <sheet name="(7)" sheetId="6" r:id="rId6"/>
    <sheet name="(8)" sheetId="7" r:id="rId7"/>
    <sheet name="(9)" sheetId="8" r:id="rId8"/>
    <sheet name="(10)" sheetId="9" r:id="rId9"/>
    <sheet name="(11)" sheetId="10" r:id="rId10"/>
    <sheet name="(12)" sheetId="11" r:id="rId11"/>
    <sheet name="(13)" sheetId="12" r:id="rId12"/>
    <sheet name="(14)" sheetId="14" r:id="rId13"/>
    <sheet name="(15)" sheetId="15" r:id="rId14"/>
    <sheet name="(16)" sheetId="17" r:id="rId15"/>
    <sheet name="(17)" sheetId="18" r:id="rId16"/>
  </sheets>
  <definedNames>
    <definedName name="_xlnm.Print_Area" localSheetId="8">'(10)'!$A$1:$S$128</definedName>
    <definedName name="_xlnm.Print_Area" localSheetId="9">'(11)'!$A$1:$L$51</definedName>
    <definedName name="_xlnm.Print_Area" localSheetId="10">'(12)'!$A$1:$L$134</definedName>
    <definedName name="_xlnm.Print_Area" localSheetId="11">'(13)'!$A$1:$I$126</definedName>
    <definedName name="_xlnm.Print_Area" localSheetId="12">'(14)'!$A$1:$S$64</definedName>
    <definedName name="_xlnm.Print_Area" localSheetId="13">'(15)'!$A$1:$S$162</definedName>
    <definedName name="_xlnm.Print_Area" localSheetId="14">'(16)'!$A$1:$L$58</definedName>
    <definedName name="_xlnm.Print_Area" localSheetId="15">'(17)'!$A$1:$I$176</definedName>
    <definedName name="_xlnm.Print_Area" localSheetId="0">'(2)'!$A$1:$N$147</definedName>
    <definedName name="_xlnm.Print_Area" localSheetId="1">'(3)'!$A$1:$J$121</definedName>
    <definedName name="_xlnm.Print_Area" localSheetId="2">'(4)'!$A$1:$K$123</definedName>
    <definedName name="_xlnm.Print_Area" localSheetId="3">'(5)'!$A$1:$M$120</definedName>
    <definedName name="_xlnm.Print_Area" localSheetId="4">'(6)'!$A$1:$M$130</definedName>
    <definedName name="_xlnm.Print_Area" localSheetId="5">'(7)'!$A$1:$R$111</definedName>
    <definedName name="_xlnm.Print_Area" localSheetId="6">'(8)'!$A$1:$S$158</definedName>
    <definedName name="_xlnm.Print_Area" localSheetId="7">'(9)'!$A$1:$P$128</definedName>
  </definedNames>
  <calcPr calcId="144525"/>
</workbook>
</file>

<file path=xl/calcChain.xml><?xml version="1.0" encoding="utf-8"?>
<calcChain xmlns="http://schemas.openxmlformats.org/spreadsheetml/2006/main">
  <c r="F55" i="17" l="1"/>
  <c r="F54" i="17"/>
  <c r="F49" i="17"/>
  <c r="F48" i="17"/>
  <c r="F42" i="17"/>
  <c r="Q55" i="14" l="1"/>
  <c r="C130" i="1" l="1"/>
  <c r="C131" i="1"/>
  <c r="C132" i="1"/>
  <c r="C133" i="1"/>
  <c r="C129" i="1"/>
  <c r="C119" i="1"/>
  <c r="C113" i="1"/>
  <c r="C96" i="1"/>
  <c r="C90" i="1"/>
  <c r="C84" i="1"/>
  <c r="C73" i="1"/>
  <c r="C61" i="1"/>
  <c r="C49" i="1"/>
  <c r="C43" i="1"/>
  <c r="C37" i="1"/>
  <c r="C25" i="1"/>
  <c r="C19" i="1"/>
  <c r="C13" i="1"/>
  <c r="Q156" i="15"/>
  <c r="Q157" i="15"/>
  <c r="Q159" i="15"/>
  <c r="Q155" i="15"/>
  <c r="C156" i="15"/>
  <c r="D156" i="15"/>
  <c r="E156" i="15"/>
  <c r="F156" i="15"/>
  <c r="G156" i="15"/>
  <c r="H156" i="15"/>
  <c r="I156" i="15"/>
  <c r="J156" i="15"/>
  <c r="K156" i="15"/>
  <c r="L156" i="15"/>
  <c r="M156" i="15"/>
  <c r="N156" i="15"/>
  <c r="O156" i="15"/>
  <c r="P156" i="15"/>
  <c r="C157" i="15"/>
  <c r="D157" i="15"/>
  <c r="E157" i="15"/>
  <c r="F157" i="15"/>
  <c r="G157" i="15"/>
  <c r="H157" i="15"/>
  <c r="I157" i="15"/>
  <c r="J157" i="15"/>
  <c r="K157" i="15"/>
  <c r="L157" i="15"/>
  <c r="M157" i="15"/>
  <c r="N157" i="15"/>
  <c r="O157" i="15"/>
  <c r="P157" i="15"/>
  <c r="C158" i="15"/>
  <c r="D158" i="15"/>
  <c r="E158" i="15"/>
  <c r="F158" i="15"/>
  <c r="G158" i="15"/>
  <c r="H158" i="15"/>
  <c r="I158" i="15"/>
  <c r="J158" i="15"/>
  <c r="K158" i="15"/>
  <c r="L158" i="15"/>
  <c r="M158" i="15"/>
  <c r="N158" i="15"/>
  <c r="O158" i="15"/>
  <c r="C159" i="15"/>
  <c r="D159" i="15"/>
  <c r="E159" i="15"/>
  <c r="F159" i="15"/>
  <c r="G159" i="15"/>
  <c r="H159" i="15"/>
  <c r="I159" i="15"/>
  <c r="J159" i="15"/>
  <c r="K159" i="15"/>
  <c r="L159" i="15"/>
  <c r="M159" i="15"/>
  <c r="N159" i="15"/>
  <c r="O159" i="15"/>
  <c r="P159" i="15"/>
  <c r="C160" i="15"/>
  <c r="D160" i="15"/>
  <c r="E160" i="15"/>
  <c r="F160" i="15"/>
  <c r="G160" i="15"/>
  <c r="H160" i="15"/>
  <c r="I160" i="15"/>
  <c r="J160" i="15"/>
  <c r="K160" i="15"/>
  <c r="L160" i="15"/>
  <c r="M160" i="15"/>
  <c r="N160" i="15"/>
  <c r="P160" i="15"/>
  <c r="C161" i="15"/>
  <c r="D161" i="15"/>
  <c r="E161" i="15"/>
  <c r="F161" i="15"/>
  <c r="G161" i="15"/>
  <c r="H161" i="15"/>
  <c r="I161" i="15"/>
  <c r="J161" i="15"/>
  <c r="K161" i="15"/>
  <c r="L161" i="15"/>
  <c r="M161" i="15"/>
  <c r="N161" i="15"/>
  <c r="P161" i="15"/>
  <c r="C162" i="15"/>
  <c r="D162" i="15"/>
  <c r="G162" i="15"/>
  <c r="H162" i="15"/>
  <c r="I162" i="15"/>
  <c r="J162" i="15"/>
  <c r="K162" i="15"/>
  <c r="L162" i="15"/>
  <c r="M162" i="15"/>
  <c r="N162" i="15"/>
  <c r="D155" i="15"/>
  <c r="E155" i="15"/>
  <c r="F155" i="15"/>
  <c r="G155" i="15"/>
  <c r="H155" i="15"/>
  <c r="I155" i="15"/>
  <c r="J155" i="15"/>
  <c r="K155" i="15"/>
  <c r="L155" i="15"/>
  <c r="M155" i="15"/>
  <c r="N155" i="15"/>
  <c r="O155" i="15"/>
  <c r="P155" i="15"/>
  <c r="C155" i="15"/>
  <c r="Q56" i="14"/>
  <c r="Q57" i="14"/>
  <c r="Q58" i="14"/>
  <c r="Q59" i="14"/>
  <c r="Q60" i="14"/>
  <c r="Q61" i="14"/>
  <c r="Q62" i="14"/>
  <c r="O56" i="14"/>
  <c r="P56" i="14"/>
  <c r="O57" i="14"/>
  <c r="P57" i="14"/>
  <c r="O58" i="14"/>
  <c r="P58" i="14"/>
  <c r="O59" i="14"/>
  <c r="P59" i="14"/>
  <c r="O60" i="14"/>
  <c r="P60" i="14"/>
  <c r="O61" i="14"/>
  <c r="P61" i="14"/>
  <c r="O62" i="14"/>
  <c r="P62" i="14"/>
  <c r="P55" i="14"/>
  <c r="O55" i="14"/>
  <c r="C56" i="14"/>
  <c r="D56" i="14"/>
  <c r="E56" i="14"/>
  <c r="F56" i="14"/>
  <c r="G56" i="14"/>
  <c r="H56" i="14"/>
  <c r="I56" i="14"/>
  <c r="J56" i="14"/>
  <c r="K56" i="14"/>
  <c r="L56" i="14"/>
  <c r="M56" i="14"/>
  <c r="N56" i="14"/>
  <c r="C57" i="14"/>
  <c r="D57" i="14"/>
  <c r="E57" i="14"/>
  <c r="F57" i="14"/>
  <c r="G57" i="14"/>
  <c r="H57" i="14"/>
  <c r="I57" i="14"/>
  <c r="J57" i="14"/>
  <c r="K57" i="14"/>
  <c r="L57" i="14"/>
  <c r="M57" i="14"/>
  <c r="N57" i="14"/>
  <c r="C58" i="14"/>
  <c r="D58" i="14"/>
  <c r="E58" i="14"/>
  <c r="F58" i="14"/>
  <c r="G58" i="14"/>
  <c r="H58" i="14"/>
  <c r="I58" i="14"/>
  <c r="J58" i="14"/>
  <c r="K58" i="14"/>
  <c r="L58" i="14"/>
  <c r="M58" i="14"/>
  <c r="N58" i="14"/>
  <c r="C59" i="14"/>
  <c r="D59" i="14"/>
  <c r="E59" i="14"/>
  <c r="F59" i="14"/>
  <c r="G59" i="14"/>
  <c r="H59" i="14"/>
  <c r="I59" i="14"/>
  <c r="J59" i="14"/>
  <c r="K59" i="14"/>
  <c r="L59" i="14"/>
  <c r="M59" i="14"/>
  <c r="N59" i="14"/>
  <c r="C60" i="14"/>
  <c r="D60" i="14"/>
  <c r="E60" i="14"/>
  <c r="F60" i="14"/>
  <c r="G60" i="14"/>
  <c r="H60" i="14"/>
  <c r="I60" i="14"/>
  <c r="J60" i="14"/>
  <c r="K60" i="14"/>
  <c r="L60" i="14"/>
  <c r="M60" i="14"/>
  <c r="N60" i="14"/>
  <c r="C61" i="14"/>
  <c r="D61" i="14"/>
  <c r="E61" i="14"/>
  <c r="F61" i="14"/>
  <c r="G61" i="14"/>
  <c r="H61" i="14"/>
  <c r="I61" i="14"/>
  <c r="J61" i="14"/>
  <c r="K61" i="14"/>
  <c r="L61" i="14"/>
  <c r="M61" i="14"/>
  <c r="N61" i="14"/>
  <c r="C62" i="14"/>
  <c r="D62" i="14"/>
  <c r="E62" i="14"/>
  <c r="F62" i="14"/>
  <c r="G62" i="14"/>
  <c r="H62" i="14"/>
  <c r="I62" i="14"/>
  <c r="J62" i="14"/>
  <c r="K62" i="14"/>
  <c r="L62" i="14"/>
  <c r="M62" i="14"/>
  <c r="N62" i="14"/>
  <c r="D55" i="14"/>
  <c r="E55" i="14"/>
  <c r="F55" i="14"/>
  <c r="G55" i="14"/>
  <c r="H55" i="14"/>
  <c r="I55" i="14"/>
  <c r="J55" i="14"/>
  <c r="K55" i="14"/>
  <c r="L55" i="14"/>
  <c r="M55" i="14"/>
  <c r="N55" i="14"/>
  <c r="C55" i="14"/>
  <c r="C134" i="1" l="1"/>
  <c r="E145" i="7" l="1"/>
  <c r="D145" i="7"/>
  <c r="C145" i="7"/>
  <c r="D139" i="7"/>
  <c r="E139" i="7"/>
  <c r="F139" i="7"/>
  <c r="G139" i="7"/>
  <c r="H139" i="7"/>
  <c r="I139" i="7"/>
  <c r="J139" i="7"/>
  <c r="K139" i="7"/>
  <c r="L139" i="7"/>
  <c r="M139" i="7"/>
  <c r="N139" i="7"/>
  <c r="O139" i="7"/>
  <c r="P139" i="7"/>
  <c r="Q139" i="7"/>
  <c r="C139" i="7"/>
  <c r="D136" i="7"/>
  <c r="E136" i="7"/>
  <c r="F136" i="7"/>
  <c r="G136" i="7"/>
  <c r="H136" i="7"/>
  <c r="I136" i="7"/>
  <c r="J136" i="7"/>
  <c r="K136" i="7"/>
  <c r="L136" i="7"/>
  <c r="M136" i="7"/>
  <c r="N136" i="7"/>
  <c r="O136" i="7"/>
  <c r="P136" i="7"/>
  <c r="Q136" i="7"/>
  <c r="C136" i="7"/>
  <c r="C132" i="7"/>
  <c r="D132" i="7"/>
  <c r="E132" i="7"/>
  <c r="F132" i="7"/>
  <c r="G132" i="7"/>
  <c r="H132" i="7"/>
  <c r="I132" i="7"/>
  <c r="J132" i="7"/>
  <c r="K132" i="7"/>
  <c r="L132" i="7"/>
  <c r="M132" i="7"/>
  <c r="N132" i="7"/>
  <c r="O132" i="7"/>
  <c r="P132" i="7"/>
  <c r="Q132" i="7"/>
  <c r="C133" i="7"/>
  <c r="D133" i="7"/>
  <c r="E133" i="7"/>
  <c r="F133" i="7"/>
  <c r="G133" i="7"/>
  <c r="H133" i="7"/>
  <c r="I133" i="7"/>
  <c r="J133" i="7"/>
  <c r="K133" i="7"/>
  <c r="L133" i="7"/>
  <c r="M133" i="7"/>
  <c r="N133" i="7"/>
  <c r="O133" i="7"/>
  <c r="P133" i="7"/>
  <c r="Q133" i="7"/>
  <c r="C134" i="7"/>
  <c r="D134" i="7"/>
  <c r="E134" i="7"/>
  <c r="F134" i="7"/>
  <c r="G134" i="7"/>
  <c r="H134" i="7"/>
  <c r="I134" i="7"/>
  <c r="J134" i="7"/>
  <c r="K134" i="7"/>
  <c r="L134" i="7"/>
  <c r="M134" i="7"/>
  <c r="N134" i="7"/>
  <c r="O134" i="7"/>
  <c r="P134" i="7"/>
  <c r="Q134" i="7"/>
  <c r="C135" i="7"/>
  <c r="D135" i="7"/>
  <c r="E135" i="7"/>
  <c r="F135" i="7"/>
  <c r="G135" i="7"/>
  <c r="H135" i="7"/>
  <c r="I135" i="7"/>
  <c r="J135" i="7"/>
  <c r="K135" i="7"/>
  <c r="L135" i="7"/>
  <c r="M135" i="7"/>
  <c r="N135" i="7"/>
  <c r="O135" i="7"/>
  <c r="P135" i="7"/>
  <c r="Q135" i="7"/>
  <c r="D131" i="7"/>
  <c r="E131" i="7"/>
  <c r="F131" i="7"/>
  <c r="G131" i="7"/>
  <c r="H131" i="7"/>
  <c r="I131" i="7"/>
  <c r="J131" i="7"/>
  <c r="K131" i="7"/>
  <c r="L131" i="7"/>
  <c r="M131" i="7"/>
  <c r="N131" i="7"/>
  <c r="O131" i="7"/>
  <c r="P131" i="7"/>
  <c r="Q131" i="7"/>
  <c r="C131" i="7"/>
  <c r="D130" i="1" l="1"/>
  <c r="E130" i="1"/>
  <c r="G130" i="1"/>
  <c r="H130" i="1"/>
  <c r="J130" i="1"/>
  <c r="K130" i="1"/>
  <c r="D131" i="1"/>
  <c r="E131" i="1"/>
  <c r="G131" i="1"/>
  <c r="H131" i="1"/>
  <c r="J131" i="1"/>
  <c r="K131" i="1"/>
  <c r="D132" i="1"/>
  <c r="E132" i="1"/>
  <c r="G132" i="1"/>
  <c r="H132" i="1"/>
  <c r="J132" i="1"/>
  <c r="K132" i="1"/>
  <c r="D133" i="1"/>
  <c r="E133" i="1"/>
  <c r="G133" i="1"/>
  <c r="H133" i="1"/>
  <c r="J133" i="1"/>
  <c r="K133" i="1"/>
  <c r="E129" i="1"/>
  <c r="E150" i="1" s="1"/>
  <c r="G129" i="1"/>
  <c r="H129" i="1"/>
  <c r="J129" i="1"/>
  <c r="K129" i="1"/>
  <c r="K150" i="1" s="1"/>
  <c r="D129" i="1"/>
  <c r="J150" i="1" l="1"/>
  <c r="H150" i="1"/>
  <c r="G150" i="1"/>
  <c r="D150" i="1"/>
  <c r="D162" i="18"/>
  <c r="E162" i="18"/>
  <c r="D163" i="18"/>
  <c r="E163" i="18"/>
  <c r="D164" i="18"/>
  <c r="E164" i="18"/>
  <c r="D165" i="18"/>
  <c r="E165" i="18"/>
  <c r="D166" i="18"/>
  <c r="E166" i="18"/>
  <c r="D167" i="18"/>
  <c r="E167" i="18"/>
  <c r="D168" i="18"/>
  <c r="E168" i="18"/>
  <c r="C163" i="18"/>
  <c r="F163" i="18" s="1"/>
  <c r="C164" i="18"/>
  <c r="C165" i="18"/>
  <c r="F165" i="18" s="1"/>
  <c r="C166" i="18"/>
  <c r="C167" i="18"/>
  <c r="F167" i="18" s="1"/>
  <c r="C168" i="18"/>
  <c r="C162" i="18"/>
  <c r="F160" i="18"/>
  <c r="G160" i="18" s="1"/>
  <c r="F159" i="18"/>
  <c r="G159" i="18" s="1"/>
  <c r="F156" i="18"/>
  <c r="G156" i="18" s="1"/>
  <c r="G128" i="18"/>
  <c r="F130" i="18"/>
  <c r="G130" i="18" s="1"/>
  <c r="F131" i="18"/>
  <c r="G131" i="18" s="1"/>
  <c r="F129" i="18"/>
  <c r="G129" i="18" s="1"/>
  <c r="F127" i="18"/>
  <c r="G127" i="18" s="1"/>
  <c r="F126" i="18"/>
  <c r="G126" i="18" s="1"/>
  <c r="F122" i="18"/>
  <c r="G122" i="18" s="1"/>
  <c r="F120" i="18"/>
  <c r="G120" i="18" s="1"/>
  <c r="F119" i="18"/>
  <c r="G119" i="18" s="1"/>
  <c r="F121" i="18"/>
  <c r="F123" i="18"/>
  <c r="F118" i="18"/>
  <c r="G118" i="18" s="1"/>
  <c r="F110" i="18"/>
  <c r="F114" i="18"/>
  <c r="G114" i="18" s="1"/>
  <c r="F113" i="18"/>
  <c r="G113" i="18" s="1"/>
  <c r="F111" i="18"/>
  <c r="G111" i="18" s="1"/>
  <c r="F112" i="18"/>
  <c r="G112" i="18" s="1"/>
  <c r="F115" i="18"/>
  <c r="G115" i="18" s="1"/>
  <c r="F109" i="18"/>
  <c r="G109" i="18" s="1"/>
  <c r="F100" i="18"/>
  <c r="G100" i="18" s="1"/>
  <c r="F99" i="18"/>
  <c r="G99" i="18" s="1"/>
  <c r="F97" i="18"/>
  <c r="G97" i="18" s="1"/>
  <c r="F85" i="18"/>
  <c r="G85" i="18" s="1"/>
  <c r="F84" i="18"/>
  <c r="G84" i="18" s="1"/>
  <c r="F81" i="18"/>
  <c r="G81" i="18" s="1"/>
  <c r="F80" i="18"/>
  <c r="G80" i="18" s="1"/>
  <c r="F82" i="18"/>
  <c r="G82" i="18" s="1"/>
  <c r="F83" i="18"/>
  <c r="G83" i="18" s="1"/>
  <c r="F79" i="18"/>
  <c r="G79" i="18" s="1"/>
  <c r="F62" i="18"/>
  <c r="G62" i="18" s="1"/>
  <c r="F66" i="18"/>
  <c r="G66" i="18" s="1"/>
  <c r="F61" i="18"/>
  <c r="G61" i="18" s="1"/>
  <c r="F60" i="18"/>
  <c r="F64" i="18"/>
  <c r="G64" i="18" s="1"/>
  <c r="F63" i="18"/>
  <c r="G63" i="18" s="1"/>
  <c r="F65" i="18"/>
  <c r="G65" i="18" s="1"/>
  <c r="D67" i="18"/>
  <c r="E67" i="18"/>
  <c r="D161" i="18"/>
  <c r="E161" i="18"/>
  <c r="C161" i="18"/>
  <c r="E132" i="18"/>
  <c r="D132" i="18"/>
  <c r="C132" i="18"/>
  <c r="D124" i="18"/>
  <c r="E124" i="18"/>
  <c r="C124" i="18"/>
  <c r="D116" i="18"/>
  <c r="E116" i="18"/>
  <c r="C116" i="18"/>
  <c r="D102" i="18"/>
  <c r="E102" i="18"/>
  <c r="C102" i="18"/>
  <c r="C67" i="18"/>
  <c r="D86" i="18"/>
  <c r="E86" i="18"/>
  <c r="C86" i="18"/>
  <c r="F161" i="18" l="1"/>
  <c r="G161" i="18" s="1"/>
  <c r="F162" i="18"/>
  <c r="G162" i="18" s="1"/>
  <c r="F168" i="18"/>
  <c r="G168" i="18" s="1"/>
  <c r="F166" i="18"/>
  <c r="G166" i="18" s="1"/>
  <c r="F164" i="18"/>
  <c r="G164" i="18" s="1"/>
  <c r="G167" i="18"/>
  <c r="G165" i="18"/>
  <c r="G163" i="18"/>
  <c r="G132" i="18"/>
  <c r="F67" i="18"/>
  <c r="F132" i="18"/>
  <c r="G86" i="18"/>
  <c r="G124" i="18"/>
  <c r="G60" i="18"/>
  <c r="G67" i="18" s="1"/>
  <c r="F102" i="18"/>
  <c r="F116" i="18"/>
  <c r="G116" i="18" s="1"/>
  <c r="G110" i="18"/>
  <c r="F124" i="18"/>
  <c r="G102" i="18"/>
  <c r="F86" i="18"/>
  <c r="F169" i="18" l="1"/>
  <c r="G169" i="18"/>
  <c r="F58" i="18"/>
  <c r="G58" i="18" s="1"/>
  <c r="F57" i="18"/>
  <c r="G57" i="18" s="1"/>
  <c r="F56" i="18"/>
  <c r="G56" i="18" s="1"/>
  <c r="F55" i="18"/>
  <c r="G55" i="18" s="1"/>
  <c r="F54" i="18"/>
  <c r="G54" i="18" s="1"/>
  <c r="F53" i="18"/>
  <c r="G53" i="18" s="1"/>
  <c r="F52" i="18"/>
  <c r="F59" i="18" s="1"/>
  <c r="D59" i="18"/>
  <c r="E59" i="18"/>
  <c r="C59" i="18"/>
  <c r="G25" i="18"/>
  <c r="G30" i="18"/>
  <c r="G24" i="18"/>
  <c r="F28" i="18"/>
  <c r="G28" i="18" s="1"/>
  <c r="F27" i="18"/>
  <c r="G27" i="18" s="1"/>
  <c r="F29" i="18"/>
  <c r="G29" i="18" s="1"/>
  <c r="F26" i="18"/>
  <c r="G26" i="18" s="1"/>
  <c r="D31" i="18"/>
  <c r="E31" i="18"/>
  <c r="C31" i="18"/>
  <c r="F22" i="18"/>
  <c r="G22" i="18" s="1"/>
  <c r="F21" i="18"/>
  <c r="G21" i="18" s="1"/>
  <c r="F20" i="18"/>
  <c r="G20" i="18" s="1"/>
  <c r="F19" i="18"/>
  <c r="G19" i="18" s="1"/>
  <c r="F18" i="18"/>
  <c r="G18" i="18" s="1"/>
  <c r="F17" i="18"/>
  <c r="G17" i="18" s="1"/>
  <c r="D23" i="18"/>
  <c r="E23" i="18"/>
  <c r="F23" i="18"/>
  <c r="C23" i="18"/>
  <c r="F13" i="18"/>
  <c r="G13" i="18" s="1"/>
  <c r="F14" i="18"/>
  <c r="G14" i="18" s="1"/>
  <c r="F12" i="18"/>
  <c r="G12" i="18" s="1"/>
  <c r="F11" i="18"/>
  <c r="G11" i="18" s="1"/>
  <c r="F10" i="18"/>
  <c r="G10" i="18" s="1"/>
  <c r="F9" i="18"/>
  <c r="G9" i="18" s="1"/>
  <c r="D15" i="18"/>
  <c r="E15" i="18"/>
  <c r="C15" i="18"/>
  <c r="F15" i="18" l="1"/>
  <c r="C169" i="18"/>
  <c r="D169" i="18"/>
  <c r="E169" i="18"/>
  <c r="G31" i="18"/>
  <c r="G52" i="18"/>
  <c r="G59" i="18" s="1"/>
  <c r="F31" i="18"/>
  <c r="G15" i="18"/>
  <c r="G23" i="18"/>
  <c r="I55" i="17" l="1"/>
  <c r="E55" i="17"/>
  <c r="D55" i="17"/>
  <c r="I49" i="17"/>
  <c r="E49" i="17"/>
  <c r="D49" i="17"/>
  <c r="E42" i="17"/>
  <c r="I48" i="17"/>
  <c r="I54" i="17"/>
  <c r="I42" i="17"/>
  <c r="D42" i="17"/>
  <c r="D27" i="17"/>
  <c r="E27" i="17"/>
  <c r="F27" i="17"/>
  <c r="G27" i="17"/>
  <c r="H27" i="17"/>
  <c r="I27" i="17"/>
  <c r="D21" i="17"/>
  <c r="E21" i="17"/>
  <c r="F21" i="17"/>
  <c r="G21" i="17"/>
  <c r="H21" i="17"/>
  <c r="I21" i="17"/>
  <c r="C21" i="17"/>
  <c r="C20" i="17"/>
  <c r="G19" i="8" l="1"/>
  <c r="E32" i="7"/>
  <c r="H32" i="7"/>
  <c r="K32" i="7"/>
  <c r="N32" i="7"/>
  <c r="Q32" i="7"/>
  <c r="E33" i="7"/>
  <c r="H33" i="7"/>
  <c r="K33" i="7"/>
  <c r="N33" i="7"/>
  <c r="Q33" i="7"/>
  <c r="E34" i="7"/>
  <c r="H34" i="7"/>
  <c r="K34" i="7"/>
  <c r="N34" i="7"/>
  <c r="Q34" i="7"/>
  <c r="E35" i="7"/>
  <c r="H35" i="7"/>
  <c r="K35" i="7"/>
  <c r="N35" i="7"/>
  <c r="Q35" i="7"/>
  <c r="G61" i="5"/>
  <c r="K61" i="5"/>
  <c r="G62" i="5"/>
  <c r="K62" i="5"/>
  <c r="G63" i="5"/>
  <c r="K63" i="5"/>
  <c r="G64" i="5"/>
  <c r="K64" i="5"/>
  <c r="G65" i="5"/>
  <c r="K65" i="5"/>
  <c r="C66" i="5"/>
  <c r="D66" i="5"/>
  <c r="E66" i="5"/>
  <c r="F66" i="5"/>
  <c r="H66" i="5"/>
  <c r="I66" i="5"/>
  <c r="J66" i="5"/>
  <c r="K66" i="5"/>
  <c r="G66" i="5" l="1"/>
  <c r="E54" i="17"/>
  <c r="D54" i="17"/>
  <c r="D26" i="17"/>
  <c r="E26" i="17"/>
  <c r="F26" i="17"/>
  <c r="G26" i="17"/>
  <c r="H26" i="17"/>
  <c r="I26" i="17"/>
  <c r="C26" i="17"/>
  <c r="J36" i="17"/>
  <c r="J37" i="17"/>
  <c r="J38" i="17"/>
  <c r="J39" i="17"/>
  <c r="J40" i="17"/>
  <c r="J41" i="17"/>
  <c r="J43" i="17"/>
  <c r="J44" i="17"/>
  <c r="J45" i="17"/>
  <c r="J46" i="17"/>
  <c r="J47" i="17"/>
  <c r="J48" i="17"/>
  <c r="J35" i="17"/>
  <c r="E48" i="17"/>
  <c r="D48" i="17"/>
  <c r="C27" i="17"/>
  <c r="D20" i="17"/>
  <c r="E20" i="17"/>
  <c r="F20" i="17"/>
  <c r="G20" i="17"/>
  <c r="H20" i="17"/>
  <c r="I20" i="17"/>
  <c r="H55" i="17"/>
  <c r="C55" i="17"/>
  <c r="D14" i="17"/>
  <c r="E14" i="17"/>
  <c r="F14" i="17"/>
  <c r="G14" i="17"/>
  <c r="H14" i="17"/>
  <c r="I14" i="17"/>
  <c r="C14" i="17"/>
  <c r="D127" i="9"/>
  <c r="F127" i="9"/>
  <c r="G127" i="9"/>
  <c r="I127" i="9"/>
  <c r="J127" i="9"/>
  <c r="L127" i="9"/>
  <c r="M127" i="9"/>
  <c r="O123" i="9"/>
  <c r="Q123" i="9" s="1"/>
  <c r="P123" i="9"/>
  <c r="O124" i="9"/>
  <c r="Q124" i="9" s="1"/>
  <c r="P124" i="9"/>
  <c r="O125" i="9"/>
  <c r="Q125" i="9" s="1"/>
  <c r="P125" i="9"/>
  <c r="O126" i="9"/>
  <c r="Q126" i="9" s="1"/>
  <c r="P126" i="9"/>
  <c r="P122" i="9"/>
  <c r="P127" i="9" s="1"/>
  <c r="O122" i="9"/>
  <c r="O127" i="9" s="1"/>
  <c r="N123" i="9"/>
  <c r="N124" i="9"/>
  <c r="N125" i="9"/>
  <c r="N126" i="9"/>
  <c r="N122" i="9"/>
  <c r="N127" i="9" s="1"/>
  <c r="K123" i="9"/>
  <c r="K124" i="9"/>
  <c r="K125" i="9"/>
  <c r="K126" i="9"/>
  <c r="K122" i="9"/>
  <c r="K127" i="9" s="1"/>
  <c r="H123" i="9"/>
  <c r="H124" i="9"/>
  <c r="H125" i="9"/>
  <c r="H126" i="9"/>
  <c r="H122" i="9"/>
  <c r="H127" i="9" s="1"/>
  <c r="E123" i="9"/>
  <c r="E124" i="9"/>
  <c r="E125" i="9"/>
  <c r="E126" i="9"/>
  <c r="E122" i="9"/>
  <c r="E127" i="9" s="1"/>
  <c r="C127" i="9"/>
  <c r="D121" i="9"/>
  <c r="F121" i="9"/>
  <c r="G121" i="9"/>
  <c r="I121" i="9"/>
  <c r="J121" i="9"/>
  <c r="L121" i="9"/>
  <c r="M121" i="9"/>
  <c r="O117" i="9"/>
  <c r="Q117" i="9" s="1"/>
  <c r="P117" i="9"/>
  <c r="O118" i="9"/>
  <c r="Q118" i="9" s="1"/>
  <c r="P118" i="9"/>
  <c r="O119" i="9"/>
  <c r="Q119" i="9" s="1"/>
  <c r="P119" i="9"/>
  <c r="O120" i="9"/>
  <c r="Q120" i="9" s="1"/>
  <c r="P120" i="9"/>
  <c r="P116" i="9"/>
  <c r="P121" i="9" s="1"/>
  <c r="O116" i="9"/>
  <c r="O121" i="9" s="1"/>
  <c r="N117" i="9"/>
  <c r="N118" i="9"/>
  <c r="N119" i="9"/>
  <c r="N120" i="9"/>
  <c r="N116" i="9"/>
  <c r="N121" i="9" s="1"/>
  <c r="K117" i="9"/>
  <c r="K118" i="9"/>
  <c r="K119" i="9"/>
  <c r="K120" i="9"/>
  <c r="K116" i="9"/>
  <c r="K121" i="9" s="1"/>
  <c r="H117" i="9"/>
  <c r="H118" i="9"/>
  <c r="H119" i="9"/>
  <c r="H120" i="9"/>
  <c r="H116" i="9"/>
  <c r="H121" i="9" s="1"/>
  <c r="C121" i="9"/>
  <c r="E117" i="9"/>
  <c r="E118" i="9"/>
  <c r="E119" i="9"/>
  <c r="E120" i="9"/>
  <c r="E116" i="9"/>
  <c r="E121" i="9" s="1"/>
  <c r="D103" i="9"/>
  <c r="F103" i="9"/>
  <c r="G103" i="9"/>
  <c r="I103" i="9"/>
  <c r="J103" i="9"/>
  <c r="L103" i="9"/>
  <c r="M103" i="9"/>
  <c r="O99" i="9"/>
  <c r="Q99" i="9" s="1"/>
  <c r="P99" i="9"/>
  <c r="O100" i="9"/>
  <c r="Q100" i="9" s="1"/>
  <c r="P100" i="9"/>
  <c r="O101" i="9"/>
  <c r="Q101" i="9" s="1"/>
  <c r="P101" i="9"/>
  <c r="O102" i="9"/>
  <c r="Q102" i="9" s="1"/>
  <c r="P102" i="9"/>
  <c r="P98" i="9"/>
  <c r="P103" i="9" s="1"/>
  <c r="O98" i="9"/>
  <c r="N99" i="9"/>
  <c r="N100" i="9"/>
  <c r="N101" i="9"/>
  <c r="N102" i="9"/>
  <c r="N98" i="9"/>
  <c r="N103" i="9" s="1"/>
  <c r="K99" i="9"/>
  <c r="K100" i="9"/>
  <c r="K101" i="9"/>
  <c r="K102" i="9"/>
  <c r="K98" i="9"/>
  <c r="H99" i="9"/>
  <c r="H100" i="9"/>
  <c r="H101" i="9"/>
  <c r="H102" i="9"/>
  <c r="H98" i="9"/>
  <c r="H103" i="9" s="1"/>
  <c r="E99" i="9"/>
  <c r="E100" i="9"/>
  <c r="E101" i="9"/>
  <c r="E102" i="9"/>
  <c r="E98" i="9"/>
  <c r="C103" i="9"/>
  <c r="D97" i="9"/>
  <c r="F97" i="9"/>
  <c r="G97" i="9"/>
  <c r="I97" i="9"/>
  <c r="J97" i="9"/>
  <c r="L97" i="9"/>
  <c r="M97" i="9"/>
  <c r="O93" i="9"/>
  <c r="Q93" i="9" s="1"/>
  <c r="P93" i="9"/>
  <c r="O94" i="9"/>
  <c r="Q94" i="9" s="1"/>
  <c r="P94" i="9"/>
  <c r="O95" i="9"/>
  <c r="Q95" i="9" s="1"/>
  <c r="P95" i="9"/>
  <c r="O96" i="9"/>
  <c r="Q96" i="9" s="1"/>
  <c r="P96" i="9"/>
  <c r="P92" i="9"/>
  <c r="P97" i="9" s="1"/>
  <c r="O92" i="9"/>
  <c r="N93" i="9"/>
  <c r="N94" i="9"/>
  <c r="N95" i="9"/>
  <c r="N96" i="9"/>
  <c r="N92" i="9"/>
  <c r="N97" i="9" s="1"/>
  <c r="K93" i="9"/>
  <c r="K94" i="9"/>
  <c r="K95" i="9"/>
  <c r="K96" i="9"/>
  <c r="K92" i="9"/>
  <c r="H93" i="9"/>
  <c r="H94" i="9"/>
  <c r="H95" i="9"/>
  <c r="H96" i="9"/>
  <c r="H92" i="9"/>
  <c r="H97" i="9" s="1"/>
  <c r="E93" i="9"/>
  <c r="E94" i="9"/>
  <c r="E95" i="9"/>
  <c r="E96" i="9"/>
  <c r="E92" i="9"/>
  <c r="C97" i="9"/>
  <c r="D91" i="9"/>
  <c r="F91" i="9"/>
  <c r="G91" i="9"/>
  <c r="I91" i="9"/>
  <c r="J91" i="9"/>
  <c r="L91" i="9"/>
  <c r="M91" i="9"/>
  <c r="O87" i="9"/>
  <c r="Q87" i="9" s="1"/>
  <c r="P87" i="9"/>
  <c r="O88" i="9"/>
  <c r="Q88" i="9" s="1"/>
  <c r="P88" i="9"/>
  <c r="O89" i="9"/>
  <c r="Q89" i="9" s="1"/>
  <c r="P89" i="9"/>
  <c r="O90" i="9"/>
  <c r="Q90" i="9" s="1"/>
  <c r="P90" i="9"/>
  <c r="P86" i="9"/>
  <c r="P91" i="9" s="1"/>
  <c r="O86" i="9"/>
  <c r="N87" i="9"/>
  <c r="N88" i="9"/>
  <c r="N89" i="9"/>
  <c r="N90" i="9"/>
  <c r="N86" i="9"/>
  <c r="N91" i="9" s="1"/>
  <c r="K87" i="9"/>
  <c r="K88" i="9"/>
  <c r="K89" i="9"/>
  <c r="K90" i="9"/>
  <c r="K86" i="9"/>
  <c r="H87" i="9"/>
  <c r="H88" i="9"/>
  <c r="H89" i="9"/>
  <c r="H90" i="9"/>
  <c r="H86" i="9"/>
  <c r="H91" i="9" s="1"/>
  <c r="E87" i="9"/>
  <c r="E88" i="9"/>
  <c r="E89" i="9"/>
  <c r="E90" i="9"/>
  <c r="E86" i="9"/>
  <c r="C91" i="9"/>
  <c r="D76" i="9"/>
  <c r="F76" i="9"/>
  <c r="G76" i="9"/>
  <c r="I76" i="9"/>
  <c r="J76" i="9"/>
  <c r="L76" i="9"/>
  <c r="M76" i="9"/>
  <c r="O72" i="9"/>
  <c r="P72" i="9"/>
  <c r="O73" i="9"/>
  <c r="P73" i="9"/>
  <c r="O74" i="9"/>
  <c r="P74" i="9"/>
  <c r="O75" i="9"/>
  <c r="P75" i="9"/>
  <c r="P71" i="9"/>
  <c r="O71" i="9"/>
  <c r="O76" i="9" s="1"/>
  <c r="N72" i="9"/>
  <c r="N73" i="9"/>
  <c r="N74" i="9"/>
  <c r="N75" i="9"/>
  <c r="N71" i="9"/>
  <c r="K72" i="9"/>
  <c r="K73" i="9"/>
  <c r="K74" i="9"/>
  <c r="K75" i="9"/>
  <c r="K71" i="9"/>
  <c r="H72" i="9"/>
  <c r="H73" i="9"/>
  <c r="H74" i="9"/>
  <c r="H75" i="9"/>
  <c r="H71" i="9"/>
  <c r="H76" i="9" s="1"/>
  <c r="E72" i="9"/>
  <c r="E73" i="9"/>
  <c r="E74" i="9"/>
  <c r="E75" i="9"/>
  <c r="E71" i="9"/>
  <c r="C76" i="9"/>
  <c r="D64" i="9"/>
  <c r="F64" i="9"/>
  <c r="G64" i="9"/>
  <c r="I64" i="9"/>
  <c r="J64" i="9"/>
  <c r="L64" i="9"/>
  <c r="M64" i="9"/>
  <c r="C64" i="9"/>
  <c r="O60" i="9"/>
  <c r="Q60" i="9" s="1"/>
  <c r="P60" i="9"/>
  <c r="O61" i="9"/>
  <c r="Q61" i="9" s="1"/>
  <c r="P61" i="9"/>
  <c r="O62" i="9"/>
  <c r="Q62" i="9" s="1"/>
  <c r="P62" i="9"/>
  <c r="O63" i="9"/>
  <c r="Q63" i="9" s="1"/>
  <c r="P63" i="9"/>
  <c r="P59" i="9"/>
  <c r="P64" i="9" s="1"/>
  <c r="O59" i="9"/>
  <c r="N60" i="9"/>
  <c r="N61" i="9"/>
  <c r="N62" i="9"/>
  <c r="N63" i="9"/>
  <c r="N59" i="9"/>
  <c r="N64" i="9" s="1"/>
  <c r="K60" i="9"/>
  <c r="K61" i="9"/>
  <c r="K62" i="9"/>
  <c r="K63" i="9"/>
  <c r="K59" i="9"/>
  <c r="H60" i="9"/>
  <c r="H61" i="9"/>
  <c r="H62" i="9"/>
  <c r="H63" i="9"/>
  <c r="H59" i="9"/>
  <c r="H64" i="9" s="1"/>
  <c r="E60" i="9"/>
  <c r="E61" i="9"/>
  <c r="E62" i="9"/>
  <c r="E63" i="9"/>
  <c r="E59" i="9"/>
  <c r="D51" i="9"/>
  <c r="F51" i="9"/>
  <c r="G51" i="9"/>
  <c r="I51" i="9"/>
  <c r="J51" i="9"/>
  <c r="L51" i="9"/>
  <c r="M51" i="9"/>
  <c r="O47" i="9"/>
  <c r="P47" i="9"/>
  <c r="Q47" i="9" s="1"/>
  <c r="O48" i="9"/>
  <c r="P48" i="9"/>
  <c r="O49" i="9"/>
  <c r="P49" i="9"/>
  <c r="O50" i="9"/>
  <c r="P50" i="9"/>
  <c r="P46" i="9"/>
  <c r="O46" i="9"/>
  <c r="Q46" i="9" s="1"/>
  <c r="N47" i="9"/>
  <c r="N48" i="9"/>
  <c r="N49" i="9"/>
  <c r="N50" i="9"/>
  <c r="N46" i="9"/>
  <c r="K47" i="9"/>
  <c r="K48" i="9"/>
  <c r="K49" i="9"/>
  <c r="K50" i="9"/>
  <c r="K46" i="9"/>
  <c r="H47" i="9"/>
  <c r="H48" i="9"/>
  <c r="H49" i="9"/>
  <c r="H50" i="9"/>
  <c r="H46" i="9"/>
  <c r="H51" i="9" s="1"/>
  <c r="E47" i="9"/>
  <c r="E48" i="9"/>
  <c r="E49" i="9"/>
  <c r="E50" i="9"/>
  <c r="E46" i="9"/>
  <c r="C51" i="9"/>
  <c r="D45" i="9"/>
  <c r="F45" i="9"/>
  <c r="G45" i="9"/>
  <c r="I45" i="9"/>
  <c r="J45" i="9"/>
  <c r="L45" i="9"/>
  <c r="M45" i="9"/>
  <c r="O41" i="9"/>
  <c r="P41" i="9"/>
  <c r="O42" i="9"/>
  <c r="P42" i="9"/>
  <c r="O43" i="9"/>
  <c r="P43" i="9"/>
  <c r="Q43" i="9" s="1"/>
  <c r="O44" i="9"/>
  <c r="P44" i="9"/>
  <c r="P40" i="9"/>
  <c r="O40" i="9"/>
  <c r="Q40" i="9" s="1"/>
  <c r="N41" i="9"/>
  <c r="N42" i="9"/>
  <c r="N43" i="9"/>
  <c r="N44" i="9"/>
  <c r="N40" i="9"/>
  <c r="K41" i="9"/>
  <c r="K42" i="9"/>
  <c r="K43" i="9"/>
  <c r="K44" i="9"/>
  <c r="K40" i="9"/>
  <c r="H41" i="9"/>
  <c r="H42" i="9"/>
  <c r="H43" i="9"/>
  <c r="H44" i="9"/>
  <c r="H40" i="9"/>
  <c r="E41" i="9"/>
  <c r="E42" i="9"/>
  <c r="E43" i="9"/>
  <c r="E44" i="9"/>
  <c r="E40" i="9"/>
  <c r="C45" i="9"/>
  <c r="O35" i="9"/>
  <c r="P35" i="9"/>
  <c r="O36" i="9"/>
  <c r="P36" i="9"/>
  <c r="O37" i="9"/>
  <c r="P37" i="9"/>
  <c r="O38" i="9"/>
  <c r="P38" i="9"/>
  <c r="P34" i="9"/>
  <c r="O34" i="9"/>
  <c r="O39" i="9" s="1"/>
  <c r="N35" i="9"/>
  <c r="N36" i="9"/>
  <c r="N37" i="9"/>
  <c r="N38" i="9"/>
  <c r="N34" i="9"/>
  <c r="K35" i="9"/>
  <c r="K36" i="9"/>
  <c r="K37" i="9"/>
  <c r="K38" i="9"/>
  <c r="K34" i="9"/>
  <c r="K39" i="9" s="1"/>
  <c r="H35" i="9"/>
  <c r="H36" i="9"/>
  <c r="H37" i="9"/>
  <c r="H38" i="9"/>
  <c r="H34" i="9"/>
  <c r="E35" i="9"/>
  <c r="E36" i="9"/>
  <c r="E37" i="9"/>
  <c r="E38" i="9"/>
  <c r="E34" i="9"/>
  <c r="D39" i="9"/>
  <c r="F39" i="9"/>
  <c r="G39" i="9"/>
  <c r="H39" i="9"/>
  <c r="I39" i="9"/>
  <c r="J39" i="9"/>
  <c r="L39" i="9"/>
  <c r="M39" i="9"/>
  <c r="C39" i="9"/>
  <c r="D26" i="9"/>
  <c r="F26" i="9"/>
  <c r="G26" i="9"/>
  <c r="I26" i="9"/>
  <c r="J26" i="9"/>
  <c r="L26" i="9"/>
  <c r="M26" i="9"/>
  <c r="O22" i="9"/>
  <c r="P22" i="9"/>
  <c r="O23" i="9"/>
  <c r="P23" i="9"/>
  <c r="O24" i="9"/>
  <c r="P24" i="9"/>
  <c r="O25" i="9"/>
  <c r="Q25" i="9" s="1"/>
  <c r="P25" i="9"/>
  <c r="P21" i="9"/>
  <c r="P26" i="9" s="1"/>
  <c r="O21" i="9"/>
  <c r="Q21" i="9" s="1"/>
  <c r="N22" i="9"/>
  <c r="N23" i="9"/>
  <c r="N24" i="9"/>
  <c r="N25" i="9"/>
  <c r="N21" i="9"/>
  <c r="N26" i="9" s="1"/>
  <c r="K22" i="9"/>
  <c r="K23" i="9"/>
  <c r="K24" i="9"/>
  <c r="K25" i="9"/>
  <c r="K21" i="9"/>
  <c r="H22" i="9"/>
  <c r="H23" i="9"/>
  <c r="H24" i="9"/>
  <c r="H25" i="9"/>
  <c r="H21" i="9"/>
  <c r="H26" i="9" s="1"/>
  <c r="E22" i="9"/>
  <c r="E23" i="9"/>
  <c r="E24" i="9"/>
  <c r="E25" i="9"/>
  <c r="E21" i="9"/>
  <c r="C26" i="9"/>
  <c r="D20" i="9"/>
  <c r="F20" i="9"/>
  <c r="G20" i="9"/>
  <c r="I20" i="9"/>
  <c r="J20" i="9"/>
  <c r="L20" i="9"/>
  <c r="M20" i="9"/>
  <c r="O16" i="9"/>
  <c r="Q16" i="9" s="1"/>
  <c r="P16" i="9"/>
  <c r="O17" i="9"/>
  <c r="P17" i="9"/>
  <c r="O18" i="9"/>
  <c r="P18" i="9"/>
  <c r="O19" i="9"/>
  <c r="P19" i="9"/>
  <c r="P15" i="9"/>
  <c r="P20" i="9" s="1"/>
  <c r="O15" i="9"/>
  <c r="N16" i="9"/>
  <c r="N17" i="9"/>
  <c r="N18" i="9"/>
  <c r="N19" i="9"/>
  <c r="N15" i="9"/>
  <c r="N20" i="9" s="1"/>
  <c r="K16" i="9"/>
  <c r="K17" i="9"/>
  <c r="K18" i="9"/>
  <c r="K19" i="9"/>
  <c r="K15" i="9"/>
  <c r="H16" i="9"/>
  <c r="H17" i="9"/>
  <c r="H18" i="9"/>
  <c r="H19" i="9"/>
  <c r="H15" i="9"/>
  <c r="E16" i="9"/>
  <c r="E17" i="9"/>
  <c r="E18" i="9"/>
  <c r="E19" i="9"/>
  <c r="E15" i="9"/>
  <c r="C20" i="9"/>
  <c r="O10" i="9"/>
  <c r="P10" i="9"/>
  <c r="O11" i="9"/>
  <c r="P11" i="9"/>
  <c r="O12" i="9"/>
  <c r="P12" i="9"/>
  <c r="O13" i="9"/>
  <c r="P13" i="9"/>
  <c r="P9" i="9"/>
  <c r="O9" i="9"/>
  <c r="Q9" i="9" s="1"/>
  <c r="N10" i="9"/>
  <c r="N11" i="9"/>
  <c r="N12" i="9"/>
  <c r="N13" i="9"/>
  <c r="N9" i="9"/>
  <c r="K10" i="9"/>
  <c r="K11" i="9"/>
  <c r="K12" i="9"/>
  <c r="K13" i="9"/>
  <c r="K9" i="9"/>
  <c r="H10" i="9"/>
  <c r="H11" i="9"/>
  <c r="H12" i="9"/>
  <c r="H13" i="9"/>
  <c r="H9" i="9"/>
  <c r="E10" i="9"/>
  <c r="E11" i="9"/>
  <c r="E12" i="9"/>
  <c r="E13" i="9"/>
  <c r="E9" i="9"/>
  <c r="D14" i="9"/>
  <c r="F14" i="9"/>
  <c r="G14" i="9"/>
  <c r="I14" i="9"/>
  <c r="J14" i="9"/>
  <c r="L14" i="9"/>
  <c r="M14" i="9"/>
  <c r="O14" i="9"/>
  <c r="C14" i="9"/>
  <c r="D123" i="8"/>
  <c r="F123" i="8"/>
  <c r="G123" i="8"/>
  <c r="I123" i="8"/>
  <c r="J123" i="8"/>
  <c r="L119" i="8"/>
  <c r="M119" i="8"/>
  <c r="L120" i="8"/>
  <c r="M120" i="8"/>
  <c r="L121" i="8"/>
  <c r="M121" i="8"/>
  <c r="L122" i="8"/>
  <c r="M122" i="8"/>
  <c r="M118" i="8"/>
  <c r="L118" i="8"/>
  <c r="N118" i="8" s="1"/>
  <c r="K119" i="8"/>
  <c r="K120" i="8"/>
  <c r="K121" i="8"/>
  <c r="K122" i="8"/>
  <c r="K118" i="8"/>
  <c r="H119" i="8"/>
  <c r="H120" i="8"/>
  <c r="H121" i="8"/>
  <c r="H122" i="8"/>
  <c r="H118" i="8"/>
  <c r="E119" i="8"/>
  <c r="E120" i="8"/>
  <c r="E121" i="8"/>
  <c r="E122" i="8"/>
  <c r="E118" i="8"/>
  <c r="C123" i="8"/>
  <c r="L113" i="8"/>
  <c r="M113" i="8"/>
  <c r="N113" i="8" s="1"/>
  <c r="L114" i="8"/>
  <c r="M114" i="8"/>
  <c r="L115" i="8"/>
  <c r="M115" i="8"/>
  <c r="N115" i="8" s="1"/>
  <c r="L116" i="8"/>
  <c r="M116" i="8"/>
  <c r="M112" i="8"/>
  <c r="L112" i="8"/>
  <c r="N112" i="8" s="1"/>
  <c r="K113" i="8"/>
  <c r="K114" i="8"/>
  <c r="K115" i="8"/>
  <c r="K116" i="8"/>
  <c r="K112" i="8"/>
  <c r="H113" i="8"/>
  <c r="H114" i="8"/>
  <c r="H115" i="8"/>
  <c r="H116" i="8"/>
  <c r="H112" i="8"/>
  <c r="E113" i="8"/>
  <c r="E114" i="8"/>
  <c r="E115" i="8"/>
  <c r="E116" i="8"/>
  <c r="E112" i="8"/>
  <c r="D117" i="8"/>
  <c r="F117" i="8"/>
  <c r="G117" i="8"/>
  <c r="I117" i="8"/>
  <c r="J117" i="8"/>
  <c r="C117" i="8"/>
  <c r="D99" i="8"/>
  <c r="F99" i="8"/>
  <c r="G99" i="8"/>
  <c r="I99" i="8"/>
  <c r="J99" i="8"/>
  <c r="L95" i="8"/>
  <c r="M95" i="8"/>
  <c r="L96" i="8"/>
  <c r="M96" i="8"/>
  <c r="L97" i="8"/>
  <c r="M97" i="8"/>
  <c r="L98" i="8"/>
  <c r="M98" i="8"/>
  <c r="M94" i="8"/>
  <c r="L94" i="8"/>
  <c r="K95" i="8"/>
  <c r="K96" i="8"/>
  <c r="K97" i="8"/>
  <c r="K98" i="8"/>
  <c r="K94" i="8"/>
  <c r="H95" i="8"/>
  <c r="H96" i="8"/>
  <c r="H97" i="8"/>
  <c r="H98" i="8"/>
  <c r="H94" i="8"/>
  <c r="E95" i="8"/>
  <c r="E96" i="8"/>
  <c r="E97" i="8"/>
  <c r="E98" i="8"/>
  <c r="E94" i="8"/>
  <c r="C99" i="8"/>
  <c r="D93" i="8"/>
  <c r="F93" i="8"/>
  <c r="G93" i="8"/>
  <c r="I93" i="8"/>
  <c r="J93" i="8"/>
  <c r="L89" i="8"/>
  <c r="M89" i="8"/>
  <c r="L90" i="8"/>
  <c r="M90" i="8"/>
  <c r="L91" i="8"/>
  <c r="M91" i="8"/>
  <c r="L92" i="8"/>
  <c r="M92" i="8"/>
  <c r="M88" i="8"/>
  <c r="L88" i="8"/>
  <c r="K89" i="8"/>
  <c r="K90" i="8"/>
  <c r="K91" i="8"/>
  <c r="K92" i="8"/>
  <c r="K88" i="8"/>
  <c r="H89" i="8"/>
  <c r="H90" i="8"/>
  <c r="H91" i="8"/>
  <c r="H92" i="8"/>
  <c r="H88" i="8"/>
  <c r="E89" i="8"/>
  <c r="E90" i="8"/>
  <c r="E91" i="8"/>
  <c r="E92" i="8"/>
  <c r="E88" i="8"/>
  <c r="C93" i="8"/>
  <c r="D87" i="8"/>
  <c r="F87" i="8"/>
  <c r="G87" i="8"/>
  <c r="I87" i="8"/>
  <c r="J87" i="8"/>
  <c r="L83" i="8"/>
  <c r="M83" i="8"/>
  <c r="L84" i="8"/>
  <c r="M84" i="8"/>
  <c r="L85" i="8"/>
  <c r="M85" i="8"/>
  <c r="L86" i="8"/>
  <c r="M86" i="8"/>
  <c r="M82" i="8"/>
  <c r="L82" i="8"/>
  <c r="N82" i="8" s="1"/>
  <c r="K83" i="8"/>
  <c r="K84" i="8"/>
  <c r="K85" i="8"/>
  <c r="K86" i="8"/>
  <c r="K82" i="8"/>
  <c r="H83" i="8"/>
  <c r="H84" i="8"/>
  <c r="H85" i="8"/>
  <c r="H86" i="8"/>
  <c r="H82" i="8"/>
  <c r="E83" i="8"/>
  <c r="E84" i="8"/>
  <c r="E85" i="8"/>
  <c r="E86" i="8"/>
  <c r="E82" i="8"/>
  <c r="C87" i="8"/>
  <c r="D75" i="8"/>
  <c r="F75" i="8"/>
  <c r="G75" i="8"/>
  <c r="I75" i="8"/>
  <c r="J75" i="8"/>
  <c r="L71" i="8"/>
  <c r="M71" i="8"/>
  <c r="L72" i="8"/>
  <c r="M72" i="8"/>
  <c r="L73" i="8"/>
  <c r="M73" i="8"/>
  <c r="L74" i="8"/>
  <c r="M74" i="8"/>
  <c r="M70" i="8"/>
  <c r="L70" i="8"/>
  <c r="K71" i="8"/>
  <c r="K72" i="8"/>
  <c r="K73" i="8"/>
  <c r="K74" i="8"/>
  <c r="K70" i="8"/>
  <c r="H71" i="8"/>
  <c r="H72" i="8"/>
  <c r="H73" i="8"/>
  <c r="H74" i="8"/>
  <c r="H70" i="8"/>
  <c r="E71" i="8"/>
  <c r="E72" i="8"/>
  <c r="E73" i="8"/>
  <c r="E74" i="8"/>
  <c r="E70" i="8"/>
  <c r="C75" i="8"/>
  <c r="D63" i="8"/>
  <c r="F63" i="8"/>
  <c r="G63" i="8"/>
  <c r="I63" i="8"/>
  <c r="J63" i="8"/>
  <c r="K62" i="8"/>
  <c r="H62" i="8"/>
  <c r="E62" i="8"/>
  <c r="M62" i="8"/>
  <c r="L62" i="8"/>
  <c r="L59" i="8"/>
  <c r="M59" i="8"/>
  <c r="L60" i="8"/>
  <c r="M60" i="8"/>
  <c r="L61" i="8"/>
  <c r="M61" i="8"/>
  <c r="M58" i="8"/>
  <c r="L58" i="8"/>
  <c r="K59" i="8"/>
  <c r="K60" i="8"/>
  <c r="K61" i="8"/>
  <c r="K58" i="8"/>
  <c r="H59" i="8"/>
  <c r="H60" i="8"/>
  <c r="H61" i="8"/>
  <c r="H58" i="8"/>
  <c r="E59" i="8"/>
  <c r="E60" i="8"/>
  <c r="E61" i="8"/>
  <c r="E58" i="8"/>
  <c r="C63" i="8"/>
  <c r="D51" i="8"/>
  <c r="F51" i="8"/>
  <c r="G51" i="8"/>
  <c r="I51" i="8"/>
  <c r="J51" i="8"/>
  <c r="C51" i="8"/>
  <c r="L47" i="8"/>
  <c r="M47" i="8"/>
  <c r="L48" i="8"/>
  <c r="M48" i="8"/>
  <c r="L49" i="8"/>
  <c r="M49" i="8"/>
  <c r="L50" i="8"/>
  <c r="M50" i="8"/>
  <c r="M46" i="8"/>
  <c r="L46" i="8"/>
  <c r="N46" i="8" s="1"/>
  <c r="K47" i="8"/>
  <c r="K48" i="8"/>
  <c r="K49" i="8"/>
  <c r="K50" i="8"/>
  <c r="K46" i="8"/>
  <c r="H47" i="8"/>
  <c r="H48" i="8"/>
  <c r="H49" i="8"/>
  <c r="H50" i="8"/>
  <c r="H46" i="8"/>
  <c r="E47" i="8"/>
  <c r="E48" i="8"/>
  <c r="E49" i="8"/>
  <c r="E50" i="8"/>
  <c r="E46" i="8"/>
  <c r="D45" i="8"/>
  <c r="F45" i="8"/>
  <c r="G45" i="8"/>
  <c r="I45" i="8"/>
  <c r="J45" i="8"/>
  <c r="L41" i="8"/>
  <c r="M41" i="8"/>
  <c r="L42" i="8"/>
  <c r="M42" i="8"/>
  <c r="L43" i="8"/>
  <c r="M43" i="8"/>
  <c r="L44" i="8"/>
  <c r="M44" i="8"/>
  <c r="M40" i="8"/>
  <c r="L40" i="8"/>
  <c r="N40" i="8" s="1"/>
  <c r="K41" i="8"/>
  <c r="K42" i="8"/>
  <c r="K43" i="8"/>
  <c r="K44" i="8"/>
  <c r="K40" i="8"/>
  <c r="H41" i="8"/>
  <c r="H42" i="8"/>
  <c r="H43" i="8"/>
  <c r="H44" i="8"/>
  <c r="H40" i="8"/>
  <c r="E41" i="8"/>
  <c r="E42" i="8"/>
  <c r="E43" i="8"/>
  <c r="E44" i="8"/>
  <c r="E40" i="8"/>
  <c r="C45" i="8"/>
  <c r="L35" i="8"/>
  <c r="M35" i="8"/>
  <c r="L36" i="8"/>
  <c r="M36" i="8"/>
  <c r="L37" i="8"/>
  <c r="M37" i="8"/>
  <c r="L38" i="8"/>
  <c r="M38" i="8"/>
  <c r="M34" i="8"/>
  <c r="L34" i="8"/>
  <c r="N34" i="8" s="1"/>
  <c r="K35" i="8"/>
  <c r="K36" i="8"/>
  <c r="K37" i="8"/>
  <c r="K38" i="8"/>
  <c r="K34" i="8"/>
  <c r="H35" i="8"/>
  <c r="H36" i="8"/>
  <c r="H37" i="8"/>
  <c r="H38" i="8"/>
  <c r="H34" i="8"/>
  <c r="E35" i="8"/>
  <c r="E36" i="8"/>
  <c r="E37" i="8"/>
  <c r="E38" i="8"/>
  <c r="E34" i="8"/>
  <c r="D39" i="8"/>
  <c r="F39" i="8"/>
  <c r="G39" i="8"/>
  <c r="I39" i="8"/>
  <c r="J39" i="8"/>
  <c r="C39" i="8"/>
  <c r="L21" i="8"/>
  <c r="M21" i="8"/>
  <c r="L22" i="8"/>
  <c r="M22" i="8"/>
  <c r="L23" i="8"/>
  <c r="M23" i="8"/>
  <c r="L24" i="8"/>
  <c r="M24" i="8"/>
  <c r="M20" i="8"/>
  <c r="L20" i="8"/>
  <c r="K21" i="8"/>
  <c r="K22" i="8"/>
  <c r="K23" i="8"/>
  <c r="K24" i="8"/>
  <c r="K20" i="8"/>
  <c r="H21" i="8"/>
  <c r="H22" i="8"/>
  <c r="H23" i="8"/>
  <c r="H24" i="8"/>
  <c r="H20" i="8"/>
  <c r="E21" i="8"/>
  <c r="E22" i="8"/>
  <c r="E23" i="8"/>
  <c r="E24" i="8"/>
  <c r="E20" i="8"/>
  <c r="D25" i="8"/>
  <c r="F25" i="8"/>
  <c r="G25" i="8"/>
  <c r="I25" i="8"/>
  <c r="J25" i="8"/>
  <c r="L25" i="8"/>
  <c r="C25" i="8"/>
  <c r="L15" i="8"/>
  <c r="M15" i="8"/>
  <c r="L16" i="8"/>
  <c r="M16" i="8"/>
  <c r="L17" i="8"/>
  <c r="M17" i="8"/>
  <c r="L18" i="8"/>
  <c r="M18" i="8"/>
  <c r="M14" i="8"/>
  <c r="L14" i="8"/>
  <c r="K15" i="8"/>
  <c r="K16" i="8"/>
  <c r="K17" i="8"/>
  <c r="K18" i="8"/>
  <c r="K14" i="8"/>
  <c r="H15" i="8"/>
  <c r="H16" i="8"/>
  <c r="H17" i="8"/>
  <c r="H18" i="8"/>
  <c r="H14" i="8"/>
  <c r="E15" i="8"/>
  <c r="E16" i="8"/>
  <c r="E17" i="8"/>
  <c r="E18" i="8"/>
  <c r="E14" i="8"/>
  <c r="D19" i="8"/>
  <c r="F19" i="8"/>
  <c r="I19" i="8"/>
  <c r="J19" i="8"/>
  <c r="C19" i="8"/>
  <c r="L9" i="8"/>
  <c r="M9" i="8"/>
  <c r="L10" i="8"/>
  <c r="M10" i="8"/>
  <c r="L11" i="8"/>
  <c r="M11" i="8"/>
  <c r="L12" i="8"/>
  <c r="M12" i="8"/>
  <c r="M8" i="8"/>
  <c r="L8" i="8"/>
  <c r="N8" i="8" s="1"/>
  <c r="K9" i="8"/>
  <c r="K10" i="8"/>
  <c r="K11" i="8"/>
  <c r="K12" i="8"/>
  <c r="K8" i="8"/>
  <c r="H9" i="8"/>
  <c r="H10" i="8"/>
  <c r="H11" i="8"/>
  <c r="H12" i="8"/>
  <c r="H8" i="8"/>
  <c r="D13" i="8"/>
  <c r="F13" i="8"/>
  <c r="G13" i="8"/>
  <c r="I13" i="8"/>
  <c r="J13" i="8"/>
  <c r="C13" i="8"/>
  <c r="E9" i="8"/>
  <c r="E10" i="8"/>
  <c r="E11" i="8"/>
  <c r="E12" i="8"/>
  <c r="E8" i="8"/>
  <c r="J49" i="17" l="1"/>
  <c r="J42" i="17"/>
  <c r="Q75" i="9"/>
  <c r="Q74" i="9"/>
  <c r="Q72" i="9"/>
  <c r="E91" i="9"/>
  <c r="K91" i="9"/>
  <c r="O91" i="9"/>
  <c r="E97" i="9"/>
  <c r="K97" i="9"/>
  <c r="O97" i="9"/>
  <c r="E103" i="9"/>
  <c r="K103" i="9"/>
  <c r="O103" i="9"/>
  <c r="H45" i="9"/>
  <c r="N51" i="9"/>
  <c r="P45" i="9"/>
  <c r="P51" i="9"/>
  <c r="N76" i="9"/>
  <c r="P76" i="9"/>
  <c r="E64" i="9"/>
  <c r="K64" i="9"/>
  <c r="O64" i="9"/>
  <c r="Q36" i="9"/>
  <c r="E76" i="9"/>
  <c r="K76" i="9"/>
  <c r="Q37" i="9"/>
  <c r="N45" i="9"/>
  <c r="Q44" i="9"/>
  <c r="Q42" i="9"/>
  <c r="Q24" i="9"/>
  <c r="Q41" i="9"/>
  <c r="Q50" i="9"/>
  <c r="Q48" i="9"/>
  <c r="Q23" i="9"/>
  <c r="Q38" i="9"/>
  <c r="E45" i="9"/>
  <c r="K45" i="9"/>
  <c r="E51" i="9"/>
  <c r="K51" i="9"/>
  <c r="Q49" i="9"/>
  <c r="K14" i="9"/>
  <c r="N14" i="9"/>
  <c r="P14" i="9"/>
  <c r="Q12" i="9"/>
  <c r="Q11" i="9"/>
  <c r="Q10" i="9"/>
  <c r="E20" i="9"/>
  <c r="H20" i="9"/>
  <c r="K20" i="9"/>
  <c r="O20" i="9"/>
  <c r="Q18" i="9"/>
  <c r="O26" i="9"/>
  <c r="Q19" i="9"/>
  <c r="Q17" i="9"/>
  <c r="E26" i="9"/>
  <c r="K26" i="9"/>
  <c r="M128" i="9"/>
  <c r="J128" i="9"/>
  <c r="G128" i="9"/>
  <c r="D128" i="9"/>
  <c r="Q15" i="9"/>
  <c r="C128" i="9"/>
  <c r="L128" i="9"/>
  <c r="I128" i="9"/>
  <c r="F128" i="9"/>
  <c r="Q22" i="9"/>
  <c r="O45" i="9"/>
  <c r="O51" i="9"/>
  <c r="Q59" i="9"/>
  <c r="Q64" i="9" s="1"/>
  <c r="Q73" i="9"/>
  <c r="Q86" i="9"/>
  <c r="Q91" i="9" s="1"/>
  <c r="Q92" i="9"/>
  <c r="Q97" i="9" s="1"/>
  <c r="Q98" i="9"/>
  <c r="Q103" i="9" s="1"/>
  <c r="Q116" i="9"/>
  <c r="Q121" i="9" s="1"/>
  <c r="Q122" i="9"/>
  <c r="Q127" i="9" s="1"/>
  <c r="P39" i="9"/>
  <c r="P128" i="9" s="1"/>
  <c r="Q34" i="9"/>
  <c r="Q35" i="9"/>
  <c r="Q71" i="9"/>
  <c r="D124" i="8"/>
  <c r="D134" i="8" s="1"/>
  <c r="N92" i="8"/>
  <c r="N90" i="8"/>
  <c r="H99" i="8"/>
  <c r="L99" i="8"/>
  <c r="N97" i="8"/>
  <c r="I124" i="8"/>
  <c r="I134" i="8" s="1"/>
  <c r="N14" i="8"/>
  <c r="N20" i="8"/>
  <c r="N38" i="8"/>
  <c r="N37" i="8"/>
  <c r="N36" i="8"/>
  <c r="N35" i="8"/>
  <c r="N50" i="8"/>
  <c r="N49" i="8"/>
  <c r="N48" i="8"/>
  <c r="N58" i="8"/>
  <c r="N70" i="8"/>
  <c r="H93" i="8"/>
  <c r="N116" i="8"/>
  <c r="N114" i="8"/>
  <c r="N117" i="8" s="1"/>
  <c r="E123" i="8"/>
  <c r="H123" i="8"/>
  <c r="K123" i="8"/>
  <c r="M123" i="8"/>
  <c r="N122" i="8"/>
  <c r="N121" i="8"/>
  <c r="N120" i="8"/>
  <c r="N119" i="8"/>
  <c r="G124" i="8"/>
  <c r="G134" i="8" s="1"/>
  <c r="C124" i="8"/>
  <c r="C134" i="8" s="1"/>
  <c r="E93" i="8"/>
  <c r="K93" i="8"/>
  <c r="L93" i="8"/>
  <c r="N91" i="8"/>
  <c r="M93" i="8"/>
  <c r="N98" i="8"/>
  <c r="N96" i="8"/>
  <c r="E99" i="8"/>
  <c r="K99" i="8"/>
  <c r="M99" i="8"/>
  <c r="N123" i="8"/>
  <c r="E19" i="8"/>
  <c r="H87" i="8"/>
  <c r="M87" i="8"/>
  <c r="N88" i="8"/>
  <c r="N89" i="8"/>
  <c r="N94" i="8"/>
  <c r="N95" i="8"/>
  <c r="H117" i="8"/>
  <c r="K117" i="8"/>
  <c r="L123" i="8"/>
  <c r="J124" i="8"/>
  <c r="J134" i="8" s="1"/>
  <c r="F124" i="8"/>
  <c r="F134" i="8" s="1"/>
  <c r="N74" i="8"/>
  <c r="N73" i="8"/>
  <c r="N72" i="8"/>
  <c r="N71" i="8"/>
  <c r="E87" i="8"/>
  <c r="K87" i="8"/>
  <c r="N86" i="8"/>
  <c r="N85" i="8"/>
  <c r="N84" i="8"/>
  <c r="N83" i="8"/>
  <c r="E117" i="8"/>
  <c r="L117" i="8"/>
  <c r="M63" i="8"/>
  <c r="E75" i="8"/>
  <c r="K75" i="8"/>
  <c r="L87" i="8"/>
  <c r="E63" i="8"/>
  <c r="H63" i="8"/>
  <c r="K63" i="8"/>
  <c r="N61" i="8"/>
  <c r="N60" i="8"/>
  <c r="N59" i="8"/>
  <c r="N62" i="8"/>
  <c r="H75" i="8"/>
  <c r="M75" i="8"/>
  <c r="L63" i="8"/>
  <c r="L75" i="8"/>
  <c r="H13" i="8"/>
  <c r="N10" i="8"/>
  <c r="K19" i="8"/>
  <c r="N18" i="8"/>
  <c r="N17" i="8"/>
  <c r="E45" i="8"/>
  <c r="K45" i="8"/>
  <c r="N44" i="8"/>
  <c r="N43" i="8"/>
  <c r="N42" i="8"/>
  <c r="N41" i="8"/>
  <c r="H51" i="8"/>
  <c r="M51" i="8"/>
  <c r="H45" i="8"/>
  <c r="M45" i="8"/>
  <c r="E51" i="8"/>
  <c r="K51" i="8"/>
  <c r="L51" i="8"/>
  <c r="N24" i="8"/>
  <c r="N23" i="8"/>
  <c r="N22" i="8"/>
  <c r="N21" i="8"/>
  <c r="N16" i="8"/>
  <c r="H39" i="8"/>
  <c r="K39" i="8"/>
  <c r="L45" i="8"/>
  <c r="N47" i="8"/>
  <c r="N15" i="8"/>
  <c r="N12" i="8"/>
  <c r="N11" i="8"/>
  <c r="M13" i="8"/>
  <c r="L13" i="8"/>
  <c r="N9" i="8"/>
  <c r="H25" i="8"/>
  <c r="K25" i="8"/>
  <c r="E13" i="8"/>
  <c r="K13" i="8"/>
  <c r="E25" i="8"/>
  <c r="N39" i="9"/>
  <c r="E39" i="9"/>
  <c r="Q13" i="9"/>
  <c r="H14" i="9"/>
  <c r="H128" i="9" s="1"/>
  <c r="E14" i="9"/>
  <c r="M117" i="8"/>
  <c r="L39" i="8"/>
  <c r="M39" i="8"/>
  <c r="E39" i="8"/>
  <c r="M25" i="8"/>
  <c r="L19" i="8"/>
  <c r="M19" i="8"/>
  <c r="H19" i="8"/>
  <c r="D154" i="15"/>
  <c r="E154" i="15"/>
  <c r="F154" i="15"/>
  <c r="G154" i="15"/>
  <c r="H154" i="15"/>
  <c r="I154" i="15"/>
  <c r="J154" i="15"/>
  <c r="K154" i="15"/>
  <c r="L154" i="15"/>
  <c r="M154" i="15"/>
  <c r="N154" i="15"/>
  <c r="O148" i="15"/>
  <c r="P148" i="15"/>
  <c r="O149" i="15"/>
  <c r="P149" i="15"/>
  <c r="O150" i="15"/>
  <c r="P150" i="15"/>
  <c r="O151" i="15"/>
  <c r="P151" i="15"/>
  <c r="O152" i="15"/>
  <c r="P152" i="15"/>
  <c r="O153" i="15"/>
  <c r="P153" i="15"/>
  <c r="P147" i="15"/>
  <c r="O147" i="15"/>
  <c r="C154" i="15"/>
  <c r="D146" i="15"/>
  <c r="E146" i="15"/>
  <c r="F146" i="15"/>
  <c r="G146" i="15"/>
  <c r="H146" i="15"/>
  <c r="I146" i="15"/>
  <c r="J146" i="15"/>
  <c r="K146" i="15"/>
  <c r="L146" i="15"/>
  <c r="M146" i="15"/>
  <c r="N146" i="15"/>
  <c r="O140" i="15"/>
  <c r="P140" i="15"/>
  <c r="O141" i="15"/>
  <c r="P141" i="15"/>
  <c r="O142" i="15"/>
  <c r="P142" i="15"/>
  <c r="O143" i="15"/>
  <c r="P143" i="15"/>
  <c r="O144" i="15"/>
  <c r="P144" i="15"/>
  <c r="O145" i="15"/>
  <c r="P145" i="15"/>
  <c r="P139" i="15"/>
  <c r="O139" i="15"/>
  <c r="C146" i="15"/>
  <c r="D123" i="15"/>
  <c r="E123" i="15"/>
  <c r="F123" i="15"/>
  <c r="G123" i="15"/>
  <c r="H123" i="15"/>
  <c r="I123" i="15"/>
  <c r="J123" i="15"/>
  <c r="K123" i="15"/>
  <c r="L123" i="15"/>
  <c r="M123" i="15"/>
  <c r="N123" i="15"/>
  <c r="O117" i="15"/>
  <c r="P117" i="15"/>
  <c r="O118" i="15"/>
  <c r="P118" i="15"/>
  <c r="O119" i="15"/>
  <c r="P119" i="15"/>
  <c r="O120" i="15"/>
  <c r="P120" i="15"/>
  <c r="O121" i="15"/>
  <c r="P121" i="15"/>
  <c r="O122" i="15"/>
  <c r="P122" i="15"/>
  <c r="P116" i="15"/>
  <c r="O116" i="15"/>
  <c r="C123" i="15"/>
  <c r="D115" i="15"/>
  <c r="E115" i="15"/>
  <c r="F115" i="15"/>
  <c r="F162" i="15" s="1"/>
  <c r="G115" i="15"/>
  <c r="H115" i="15"/>
  <c r="I115" i="15"/>
  <c r="J115" i="15"/>
  <c r="K115" i="15"/>
  <c r="L115" i="15"/>
  <c r="M115" i="15"/>
  <c r="N115" i="15"/>
  <c r="O109" i="15"/>
  <c r="P109" i="15"/>
  <c r="O110" i="15"/>
  <c r="P110" i="15"/>
  <c r="O111" i="15"/>
  <c r="P111" i="15"/>
  <c r="P158" i="15" s="1"/>
  <c r="Q158" i="15" s="1"/>
  <c r="O112" i="15"/>
  <c r="P112" i="15"/>
  <c r="O113" i="15"/>
  <c r="P113" i="15"/>
  <c r="O114" i="15"/>
  <c r="P114" i="15"/>
  <c r="P108" i="15"/>
  <c r="O108" i="15"/>
  <c r="C115" i="15"/>
  <c r="D107" i="15"/>
  <c r="E107" i="15"/>
  <c r="F107" i="15"/>
  <c r="G107" i="15"/>
  <c r="H107" i="15"/>
  <c r="I107" i="15"/>
  <c r="J107" i="15"/>
  <c r="K107" i="15"/>
  <c r="L107" i="15"/>
  <c r="M107" i="15"/>
  <c r="N107" i="15"/>
  <c r="O101" i="15"/>
  <c r="P101" i="15"/>
  <c r="O102" i="15"/>
  <c r="P102" i="15"/>
  <c r="O103" i="15"/>
  <c r="P103" i="15"/>
  <c r="O104" i="15"/>
  <c r="P104" i="15"/>
  <c r="O105" i="15"/>
  <c r="P105" i="15"/>
  <c r="O106" i="15"/>
  <c r="P106" i="15"/>
  <c r="P100" i="15"/>
  <c r="O100" i="15"/>
  <c r="C107" i="15"/>
  <c r="D93" i="15"/>
  <c r="E93" i="15"/>
  <c r="F93" i="15"/>
  <c r="G93" i="15"/>
  <c r="H93" i="15"/>
  <c r="I93" i="15"/>
  <c r="J93" i="15"/>
  <c r="K93" i="15"/>
  <c r="L93" i="15"/>
  <c r="M93" i="15"/>
  <c r="N93" i="15"/>
  <c r="O87" i="15"/>
  <c r="P87" i="15"/>
  <c r="O88" i="15"/>
  <c r="P88" i="15"/>
  <c r="O89" i="15"/>
  <c r="P89" i="15"/>
  <c r="O90" i="15"/>
  <c r="P90" i="15"/>
  <c r="Q90" i="15" s="1"/>
  <c r="O91" i="15"/>
  <c r="P91" i="15"/>
  <c r="O92" i="15"/>
  <c r="P92" i="15"/>
  <c r="P86" i="15"/>
  <c r="O86" i="15"/>
  <c r="Q86" i="15" s="1"/>
  <c r="C93" i="15"/>
  <c r="D77" i="15"/>
  <c r="E77" i="15"/>
  <c r="F77" i="15"/>
  <c r="G77" i="15"/>
  <c r="H77" i="15"/>
  <c r="I77" i="15"/>
  <c r="J77" i="15"/>
  <c r="K77" i="15"/>
  <c r="L77" i="15"/>
  <c r="M77" i="15"/>
  <c r="N77" i="15"/>
  <c r="O71" i="15"/>
  <c r="P71" i="15"/>
  <c r="O72" i="15"/>
  <c r="P72" i="15"/>
  <c r="O73" i="15"/>
  <c r="P73" i="15"/>
  <c r="O74" i="15"/>
  <c r="P74" i="15"/>
  <c r="Q74" i="15" s="1"/>
  <c r="O75" i="15"/>
  <c r="P75" i="15"/>
  <c r="O76" i="15"/>
  <c r="P76" i="15"/>
  <c r="P70" i="15"/>
  <c r="O70" i="15"/>
  <c r="C77" i="15"/>
  <c r="D61" i="15"/>
  <c r="E61" i="15"/>
  <c r="F61" i="15"/>
  <c r="G61" i="15"/>
  <c r="H61" i="15"/>
  <c r="I61" i="15"/>
  <c r="J61" i="15"/>
  <c r="K61" i="15"/>
  <c r="L61" i="15"/>
  <c r="M61" i="15"/>
  <c r="N61" i="15"/>
  <c r="C61" i="15"/>
  <c r="O55" i="15"/>
  <c r="P55" i="15"/>
  <c r="O56" i="15"/>
  <c r="P56" i="15"/>
  <c r="O57" i="15"/>
  <c r="Q57" i="15" s="1"/>
  <c r="P57" i="15"/>
  <c r="O58" i="15"/>
  <c r="P58" i="15"/>
  <c r="O59" i="15"/>
  <c r="P59" i="15"/>
  <c r="O60" i="15"/>
  <c r="P60" i="15"/>
  <c r="P54" i="15"/>
  <c r="O54" i="15"/>
  <c r="D53" i="15"/>
  <c r="E53" i="15"/>
  <c r="F53" i="15"/>
  <c r="G53" i="15"/>
  <c r="H53" i="15"/>
  <c r="I53" i="15"/>
  <c r="J53" i="15"/>
  <c r="K53" i="15"/>
  <c r="L53" i="15"/>
  <c r="M53" i="15"/>
  <c r="N53" i="15"/>
  <c r="O47" i="15"/>
  <c r="P47" i="15"/>
  <c r="O48" i="15"/>
  <c r="P48" i="15"/>
  <c r="O49" i="15"/>
  <c r="P49" i="15"/>
  <c r="O50" i="15"/>
  <c r="P50" i="15"/>
  <c r="O51" i="15"/>
  <c r="P51" i="15"/>
  <c r="O52" i="15"/>
  <c r="P52" i="15"/>
  <c r="P46" i="15"/>
  <c r="O46" i="15"/>
  <c r="C53" i="15"/>
  <c r="D45" i="15"/>
  <c r="E45" i="15"/>
  <c r="F45" i="15"/>
  <c r="G45" i="15"/>
  <c r="H45" i="15"/>
  <c r="I45" i="15"/>
  <c r="J45" i="15"/>
  <c r="K45" i="15"/>
  <c r="L45" i="15"/>
  <c r="M45" i="15"/>
  <c r="N45" i="15"/>
  <c r="O39" i="15"/>
  <c r="P39" i="15"/>
  <c r="Q39" i="15" s="1"/>
  <c r="O40" i="15"/>
  <c r="P40" i="15"/>
  <c r="O41" i="15"/>
  <c r="P41" i="15"/>
  <c r="O42" i="15"/>
  <c r="P42" i="15"/>
  <c r="O43" i="15"/>
  <c r="P43" i="15"/>
  <c r="O44" i="15"/>
  <c r="P44" i="15"/>
  <c r="P38" i="15"/>
  <c r="O38" i="15"/>
  <c r="C45" i="15"/>
  <c r="D31" i="15"/>
  <c r="E31" i="15"/>
  <c r="E162" i="15" s="1"/>
  <c r="F31" i="15"/>
  <c r="G31" i="15"/>
  <c r="H31" i="15"/>
  <c r="I31" i="15"/>
  <c r="J31" i="15"/>
  <c r="K31" i="15"/>
  <c r="L31" i="15"/>
  <c r="M31" i="15"/>
  <c r="N31" i="15"/>
  <c r="O25" i="15"/>
  <c r="P25" i="15"/>
  <c r="Q25" i="15" s="1"/>
  <c r="O26" i="15"/>
  <c r="P26" i="15"/>
  <c r="O27" i="15"/>
  <c r="P27" i="15"/>
  <c r="O28" i="15"/>
  <c r="P28" i="15"/>
  <c r="O29" i="15"/>
  <c r="O160" i="15" s="1"/>
  <c r="Q160" i="15" s="1"/>
  <c r="P29" i="15"/>
  <c r="O30" i="15"/>
  <c r="O161" i="15" s="1"/>
  <c r="Q161" i="15" s="1"/>
  <c r="P30" i="15"/>
  <c r="P24" i="15"/>
  <c r="O24" i="15"/>
  <c r="C31" i="15"/>
  <c r="D23" i="15"/>
  <c r="E23" i="15"/>
  <c r="F23" i="15"/>
  <c r="G23" i="15"/>
  <c r="H23" i="15"/>
  <c r="I23" i="15"/>
  <c r="J23" i="15"/>
  <c r="K23" i="15"/>
  <c r="L23" i="15"/>
  <c r="M23" i="15"/>
  <c r="N23" i="15"/>
  <c r="O17" i="15"/>
  <c r="P17" i="15"/>
  <c r="Q17" i="15" s="1"/>
  <c r="O18" i="15"/>
  <c r="P18" i="15"/>
  <c r="O19" i="15"/>
  <c r="P19" i="15"/>
  <c r="O20" i="15"/>
  <c r="P20" i="15"/>
  <c r="O21" i="15"/>
  <c r="P21" i="15"/>
  <c r="O22" i="15"/>
  <c r="P22" i="15"/>
  <c r="P16" i="15"/>
  <c r="O16" i="15"/>
  <c r="C23" i="15"/>
  <c r="D15" i="15"/>
  <c r="E15" i="15"/>
  <c r="F15" i="15"/>
  <c r="G15" i="15"/>
  <c r="H15" i="15"/>
  <c r="I15" i="15"/>
  <c r="J15" i="15"/>
  <c r="K15" i="15"/>
  <c r="L15" i="15"/>
  <c r="M15" i="15"/>
  <c r="N15" i="15"/>
  <c r="O9" i="15"/>
  <c r="P9" i="15"/>
  <c r="Q9" i="15" s="1"/>
  <c r="O10" i="15"/>
  <c r="P10" i="15"/>
  <c r="O11" i="15"/>
  <c r="P11" i="15"/>
  <c r="O12" i="15"/>
  <c r="P12" i="15"/>
  <c r="O13" i="15"/>
  <c r="P13" i="15"/>
  <c r="O14" i="15"/>
  <c r="P14" i="15"/>
  <c r="P8" i="15"/>
  <c r="O8" i="15"/>
  <c r="C15" i="15"/>
  <c r="P15" i="15" l="1"/>
  <c r="Q13" i="15"/>
  <c r="Q12" i="15"/>
  <c r="Q11" i="15"/>
  <c r="Q22" i="15"/>
  <c r="Q21" i="15"/>
  <c r="Q20" i="15"/>
  <c r="Q29" i="15"/>
  <c r="Q28" i="15"/>
  <c r="Q42" i="15"/>
  <c r="Q52" i="15"/>
  <c r="Q51" i="15"/>
  <c r="Q50" i="15"/>
  <c r="Q48" i="15"/>
  <c r="Q54" i="15"/>
  <c r="Q59" i="15"/>
  <c r="Q55" i="15"/>
  <c r="Q70" i="15"/>
  <c r="Q89" i="15"/>
  <c r="Q104" i="15"/>
  <c r="Q114" i="15"/>
  <c r="Q113" i="15"/>
  <c r="Q112" i="15"/>
  <c r="Q111" i="15"/>
  <c r="Q110" i="15"/>
  <c r="Q120" i="15"/>
  <c r="Q145" i="15"/>
  <c r="Q144" i="15"/>
  <c r="Q143" i="15"/>
  <c r="Q142" i="15"/>
  <c r="Q141" i="15"/>
  <c r="J50" i="17"/>
  <c r="Q18" i="15"/>
  <c r="P61" i="15"/>
  <c r="Q75" i="15"/>
  <c r="Q73" i="15"/>
  <c r="Q91" i="15"/>
  <c r="Q106" i="15"/>
  <c r="Q105" i="15"/>
  <c r="Q103" i="15"/>
  <c r="Q102" i="15"/>
  <c r="Q122" i="15"/>
  <c r="Q121" i="15"/>
  <c r="Q119" i="15"/>
  <c r="Q118" i="15"/>
  <c r="Q153" i="15"/>
  <c r="Q152" i="15"/>
  <c r="Q150" i="15"/>
  <c r="Q149" i="15"/>
  <c r="Q30" i="15"/>
  <c r="Q26" i="15"/>
  <c r="Q44" i="15"/>
  <c r="Q43" i="15"/>
  <c r="Q40" i="15"/>
  <c r="Q47" i="15"/>
  <c r="Q60" i="15"/>
  <c r="Q56" i="15"/>
  <c r="Q151" i="15"/>
  <c r="Q14" i="9"/>
  <c r="N128" i="9"/>
  <c r="Q76" i="9"/>
  <c r="K128" i="9"/>
  <c r="Q51" i="9"/>
  <c r="Q45" i="9"/>
  <c r="O128" i="9"/>
  <c r="Q26" i="9"/>
  <c r="Q39" i="9"/>
  <c r="E128" i="9"/>
  <c r="Q20" i="9"/>
  <c r="N87" i="8"/>
  <c r="N39" i="8"/>
  <c r="N51" i="8"/>
  <c r="N63" i="8"/>
  <c r="N75" i="8"/>
  <c r="N99" i="8"/>
  <c r="N93" i="8"/>
  <c r="N25" i="8"/>
  <c r="N45" i="8"/>
  <c r="N19" i="8"/>
  <c r="N13" i="8"/>
  <c r="H124" i="8"/>
  <c r="H134" i="8" s="1"/>
  <c r="L124" i="8"/>
  <c r="L134" i="8" s="1"/>
  <c r="K124" i="8"/>
  <c r="K134" i="8" s="1"/>
  <c r="M124" i="8"/>
  <c r="M134" i="8" s="1"/>
  <c r="E124" i="8"/>
  <c r="E134" i="8" s="1"/>
  <c r="Q71" i="15"/>
  <c r="O77" i="15"/>
  <c r="P23" i="15"/>
  <c r="Q19" i="15"/>
  <c r="P45" i="15"/>
  <c r="Q41" i="15"/>
  <c r="P77" i="15"/>
  <c r="Q92" i="15"/>
  <c r="Q88" i="15"/>
  <c r="P107" i="15"/>
  <c r="Q100" i="15"/>
  <c r="Q101" i="15"/>
  <c r="O107" i="15"/>
  <c r="P115" i="15"/>
  <c r="P162" i="15" s="1"/>
  <c r="Q108" i="15"/>
  <c r="Q109" i="15"/>
  <c r="O115" i="15"/>
  <c r="P123" i="15"/>
  <c r="Q116" i="15"/>
  <c r="Q117" i="15"/>
  <c r="O123" i="15"/>
  <c r="P146" i="15"/>
  <c r="Q139" i="15"/>
  <c r="Q140" i="15"/>
  <c r="O146" i="15"/>
  <c r="P154" i="15"/>
  <c r="Q147" i="15"/>
  <c r="Q148" i="15"/>
  <c r="O154" i="15"/>
  <c r="O31" i="15"/>
  <c r="O162" i="15" s="1"/>
  <c r="Q24" i="15"/>
  <c r="O53" i="15"/>
  <c r="Q46" i="15"/>
  <c r="O61" i="15"/>
  <c r="Q76" i="15"/>
  <c r="Q72" i="15"/>
  <c r="P31" i="15"/>
  <c r="Q27" i="15"/>
  <c r="P53" i="15"/>
  <c r="Q49" i="15"/>
  <c r="P93" i="15"/>
  <c r="Q87" i="15"/>
  <c r="O93" i="15"/>
  <c r="O15" i="15"/>
  <c r="Q8" i="15"/>
  <c r="O23" i="15"/>
  <c r="Q16" i="15"/>
  <c r="Q23" i="15" s="1"/>
  <c r="O45" i="15"/>
  <c r="Q38" i="15"/>
  <c r="Q58" i="15"/>
  <c r="Q61" i="15" s="1"/>
  <c r="Q14" i="15"/>
  <c r="Q10" i="15"/>
  <c r="D54" i="14"/>
  <c r="E54" i="14"/>
  <c r="F54" i="14"/>
  <c r="G54" i="14"/>
  <c r="H54" i="14"/>
  <c r="I54" i="14"/>
  <c r="J54" i="14"/>
  <c r="K54" i="14"/>
  <c r="L54" i="14"/>
  <c r="M54" i="14"/>
  <c r="N54" i="14"/>
  <c r="O48" i="14"/>
  <c r="P48" i="14"/>
  <c r="Q48" i="14" s="1"/>
  <c r="O49" i="14"/>
  <c r="P49" i="14"/>
  <c r="O50" i="14"/>
  <c r="P50" i="14"/>
  <c r="O51" i="14"/>
  <c r="P51" i="14"/>
  <c r="O52" i="14"/>
  <c r="Q52" i="14" s="1"/>
  <c r="P52" i="14"/>
  <c r="O53" i="14"/>
  <c r="P53" i="14"/>
  <c r="P47" i="14"/>
  <c r="O47" i="14"/>
  <c r="O54" i="14" s="1"/>
  <c r="C54" i="14"/>
  <c r="O25" i="14"/>
  <c r="Q25" i="14" s="1"/>
  <c r="P25" i="14"/>
  <c r="O26" i="14"/>
  <c r="Q26" i="14" s="1"/>
  <c r="P26" i="14"/>
  <c r="O27" i="14"/>
  <c r="Q27" i="14" s="1"/>
  <c r="P27" i="14"/>
  <c r="O28" i="14"/>
  <c r="Q28" i="14" s="1"/>
  <c r="P28" i="14"/>
  <c r="O29" i="14"/>
  <c r="Q29" i="14" s="1"/>
  <c r="P29" i="14"/>
  <c r="O30" i="14"/>
  <c r="Q30" i="14" s="1"/>
  <c r="P30" i="14"/>
  <c r="D31" i="14"/>
  <c r="E31" i="14"/>
  <c r="F31" i="14"/>
  <c r="G31" i="14"/>
  <c r="H31" i="14"/>
  <c r="I31" i="14"/>
  <c r="J31" i="14"/>
  <c r="K31" i="14"/>
  <c r="L31" i="14"/>
  <c r="M31" i="14"/>
  <c r="N31" i="14"/>
  <c r="P24" i="14"/>
  <c r="P31" i="14" s="1"/>
  <c r="O24" i="14"/>
  <c r="O31" i="14" s="1"/>
  <c r="C31" i="14"/>
  <c r="D46" i="14"/>
  <c r="E46" i="14"/>
  <c r="F46" i="14"/>
  <c r="G46" i="14"/>
  <c r="H46" i="14"/>
  <c r="I46" i="14"/>
  <c r="J46" i="14"/>
  <c r="K46" i="14"/>
  <c r="L46" i="14"/>
  <c r="M46" i="14"/>
  <c r="N46" i="14"/>
  <c r="C46" i="14"/>
  <c r="O45" i="14"/>
  <c r="P45" i="14"/>
  <c r="O40" i="14"/>
  <c r="Q40" i="14" s="1"/>
  <c r="P40" i="14"/>
  <c r="O41" i="14"/>
  <c r="Q41" i="14" s="1"/>
  <c r="P41" i="14"/>
  <c r="O42" i="14"/>
  <c r="Q42" i="14" s="1"/>
  <c r="P42" i="14"/>
  <c r="O43" i="14"/>
  <c r="Q43" i="14" s="1"/>
  <c r="P43" i="14"/>
  <c r="O44" i="14"/>
  <c r="Q44" i="14" s="1"/>
  <c r="P44" i="14"/>
  <c r="P39" i="14"/>
  <c r="P46" i="14" s="1"/>
  <c r="O39" i="14"/>
  <c r="Q39" i="14" s="1"/>
  <c r="O17" i="14"/>
  <c r="Q17" i="14" s="1"/>
  <c r="P17" i="14"/>
  <c r="O18" i="14"/>
  <c r="Q18" i="14" s="1"/>
  <c r="P18" i="14"/>
  <c r="O19" i="14"/>
  <c r="Q19" i="14" s="1"/>
  <c r="P19" i="14"/>
  <c r="O20" i="14"/>
  <c r="Q20" i="14" s="1"/>
  <c r="P20" i="14"/>
  <c r="O21" i="14"/>
  <c r="Q21" i="14" s="1"/>
  <c r="P21" i="14"/>
  <c r="O22" i="14"/>
  <c r="Q22" i="14" s="1"/>
  <c r="P22" i="14"/>
  <c r="P16" i="14"/>
  <c r="O16" i="14"/>
  <c r="Q16" i="14" s="1"/>
  <c r="D23" i="14"/>
  <c r="E23" i="14"/>
  <c r="F23" i="14"/>
  <c r="G23" i="14"/>
  <c r="H23" i="14"/>
  <c r="I23" i="14"/>
  <c r="J23" i="14"/>
  <c r="K23" i="14"/>
  <c r="L23" i="14"/>
  <c r="M23" i="14"/>
  <c r="N23" i="14"/>
  <c r="O23" i="14"/>
  <c r="C23" i="14"/>
  <c r="D15" i="14"/>
  <c r="E15" i="14"/>
  <c r="F15" i="14"/>
  <c r="G15" i="14"/>
  <c r="H15" i="14"/>
  <c r="I15" i="14"/>
  <c r="J15" i="14"/>
  <c r="K15" i="14"/>
  <c r="L15" i="14"/>
  <c r="M15" i="14"/>
  <c r="N15" i="14"/>
  <c r="O9" i="14"/>
  <c r="Q9" i="14" s="1"/>
  <c r="P9" i="14"/>
  <c r="O10" i="14"/>
  <c r="Q10" i="14" s="1"/>
  <c r="P10" i="14"/>
  <c r="O11" i="14"/>
  <c r="P11" i="14"/>
  <c r="Q11" i="14" s="1"/>
  <c r="O12" i="14"/>
  <c r="Q12" i="14" s="1"/>
  <c r="P12" i="14"/>
  <c r="O13" i="14"/>
  <c r="Q13" i="14" s="1"/>
  <c r="P13" i="14"/>
  <c r="O14" i="14"/>
  <c r="Q14" i="14" s="1"/>
  <c r="P14" i="14"/>
  <c r="P8" i="14"/>
  <c r="O8" i="14"/>
  <c r="O15" i="14" s="1"/>
  <c r="C15" i="14"/>
  <c r="Q162" i="15" l="1"/>
  <c r="Q45" i="14"/>
  <c r="Q46" i="14" s="1"/>
  <c r="O46" i="14"/>
  <c r="Q53" i="14"/>
  <c r="Q51" i="14"/>
  <c r="Q49" i="14"/>
  <c r="P54" i="14"/>
  <c r="Q8" i="14"/>
  <c r="Q15" i="14" s="1"/>
  <c r="Q24" i="14"/>
  <c r="Q31" i="14" s="1"/>
  <c r="Q47" i="14"/>
  <c r="Q54" i="14" s="1"/>
  <c r="Q50" i="14"/>
  <c r="P15" i="14"/>
  <c r="Q93" i="15"/>
  <c r="J52" i="17"/>
  <c r="J51" i="17"/>
  <c r="Q15" i="15"/>
  <c r="Q53" i="15"/>
  <c r="Q77" i="15"/>
  <c r="Q128" i="9"/>
  <c r="N124" i="8"/>
  <c r="N134" i="8" s="1"/>
  <c r="J54" i="17"/>
  <c r="J55" i="17" s="1"/>
  <c r="J53" i="17"/>
  <c r="Q45" i="15"/>
  <c r="Q31" i="15"/>
  <c r="Q154" i="15"/>
  <c r="Q146" i="15"/>
  <c r="Q123" i="15"/>
  <c r="Q115" i="15"/>
  <c r="Q107" i="15"/>
  <c r="Q23" i="14"/>
  <c r="P23" i="14"/>
  <c r="D123" i="12"/>
  <c r="E123" i="12"/>
  <c r="G123" i="12"/>
  <c r="F119" i="12"/>
  <c r="F120" i="12"/>
  <c r="F121" i="12"/>
  <c r="F122" i="12"/>
  <c r="F118" i="12"/>
  <c r="F123" i="12" s="1"/>
  <c r="C123" i="12"/>
  <c r="D117" i="12"/>
  <c r="E117" i="12"/>
  <c r="G117" i="12"/>
  <c r="F113" i="12"/>
  <c r="F114" i="12"/>
  <c r="F115" i="12"/>
  <c r="F116" i="12"/>
  <c r="F112" i="12"/>
  <c r="C117" i="12"/>
  <c r="D99" i="12"/>
  <c r="E99" i="12"/>
  <c r="G99" i="12"/>
  <c r="F95" i="12"/>
  <c r="F96" i="12"/>
  <c r="F97" i="12"/>
  <c r="F98" i="12"/>
  <c r="F94" i="12"/>
  <c r="F99" i="12" s="1"/>
  <c r="C99" i="12"/>
  <c r="D93" i="12"/>
  <c r="E93" i="12"/>
  <c r="G93" i="12"/>
  <c r="F89" i="12"/>
  <c r="F90" i="12"/>
  <c r="F91" i="12"/>
  <c r="F92" i="12"/>
  <c r="F88" i="12"/>
  <c r="C93" i="12"/>
  <c r="D87" i="12"/>
  <c r="E87" i="12"/>
  <c r="G87" i="12"/>
  <c r="F83" i="12"/>
  <c r="F84" i="12"/>
  <c r="F85" i="12"/>
  <c r="F86" i="12"/>
  <c r="F82" i="12"/>
  <c r="F87" i="12" s="1"/>
  <c r="C87" i="12"/>
  <c r="D74" i="12"/>
  <c r="E74" i="12"/>
  <c r="G74" i="12"/>
  <c r="F70" i="12"/>
  <c r="F71" i="12"/>
  <c r="F72" i="12"/>
  <c r="F73" i="12"/>
  <c r="F69" i="12"/>
  <c r="C74" i="12"/>
  <c r="D62" i="12"/>
  <c r="E62" i="12"/>
  <c r="G62" i="12"/>
  <c r="F58" i="12"/>
  <c r="F59" i="12"/>
  <c r="F60" i="12"/>
  <c r="F61" i="12"/>
  <c r="F57" i="12"/>
  <c r="F62" i="12" s="1"/>
  <c r="C62" i="12"/>
  <c r="D49" i="12"/>
  <c r="E49" i="12"/>
  <c r="G49" i="12"/>
  <c r="F45" i="12"/>
  <c r="F46" i="12"/>
  <c r="F47" i="12"/>
  <c r="F48" i="12"/>
  <c r="F44" i="12"/>
  <c r="C49" i="12"/>
  <c r="D43" i="12"/>
  <c r="E43" i="12"/>
  <c r="G43" i="12"/>
  <c r="F39" i="12"/>
  <c r="F40" i="12"/>
  <c r="F41" i="12"/>
  <c r="F42" i="12"/>
  <c r="F38" i="12"/>
  <c r="C43" i="12"/>
  <c r="F33" i="12"/>
  <c r="F34" i="12"/>
  <c r="F35" i="12"/>
  <c r="F36" i="12"/>
  <c r="F32" i="12"/>
  <c r="D37" i="12"/>
  <c r="E37" i="12"/>
  <c r="G37" i="12"/>
  <c r="C37" i="12"/>
  <c r="F21" i="12"/>
  <c r="F22" i="12"/>
  <c r="F23" i="12"/>
  <c r="F24" i="12"/>
  <c r="F20" i="12"/>
  <c r="D25" i="12"/>
  <c r="E25" i="12"/>
  <c r="G25" i="12"/>
  <c r="C25" i="12"/>
  <c r="D19" i="12"/>
  <c r="E19" i="12"/>
  <c r="G19" i="12"/>
  <c r="F15" i="12"/>
  <c r="F16" i="12"/>
  <c r="F17" i="12"/>
  <c r="F18" i="12"/>
  <c r="F14" i="12"/>
  <c r="C19" i="12"/>
  <c r="D13" i="12"/>
  <c r="E13" i="12"/>
  <c r="G13" i="12"/>
  <c r="C13" i="12"/>
  <c r="F9" i="12"/>
  <c r="F10" i="12"/>
  <c r="F11" i="12"/>
  <c r="F12" i="12"/>
  <c r="F8" i="12"/>
  <c r="C129" i="11"/>
  <c r="D129" i="11"/>
  <c r="E129" i="11"/>
  <c r="F129" i="11"/>
  <c r="G129" i="11"/>
  <c r="H129" i="11"/>
  <c r="I129" i="11"/>
  <c r="J129" i="11"/>
  <c r="C130" i="11"/>
  <c r="D130" i="11"/>
  <c r="E130" i="11"/>
  <c r="F130" i="11"/>
  <c r="G130" i="11"/>
  <c r="H130" i="11"/>
  <c r="I130" i="11"/>
  <c r="J130" i="11"/>
  <c r="C131" i="11"/>
  <c r="D131" i="11"/>
  <c r="E131" i="11"/>
  <c r="F131" i="11"/>
  <c r="G131" i="11"/>
  <c r="H131" i="11"/>
  <c r="I131" i="11"/>
  <c r="J131" i="11"/>
  <c r="C132" i="11"/>
  <c r="D132" i="11"/>
  <c r="E132" i="11"/>
  <c r="F132" i="11"/>
  <c r="G132" i="11"/>
  <c r="H132" i="11"/>
  <c r="I132" i="11"/>
  <c r="J132" i="11"/>
  <c r="D128" i="11"/>
  <c r="D133" i="11" s="1"/>
  <c r="E128" i="11"/>
  <c r="E133" i="11" s="1"/>
  <c r="F128" i="11"/>
  <c r="F133" i="11" s="1"/>
  <c r="G128" i="11"/>
  <c r="G133" i="11" s="1"/>
  <c r="H128" i="11"/>
  <c r="H133" i="11" s="1"/>
  <c r="I128" i="11"/>
  <c r="I133" i="11" s="1"/>
  <c r="J128" i="11"/>
  <c r="J133" i="11" s="1"/>
  <c r="C128" i="11"/>
  <c r="C133" i="11" s="1"/>
  <c r="D127" i="11"/>
  <c r="E127" i="11"/>
  <c r="F127" i="11"/>
  <c r="G127" i="11"/>
  <c r="H127" i="11"/>
  <c r="I127" i="11"/>
  <c r="J127" i="11"/>
  <c r="C127" i="11"/>
  <c r="D121" i="11"/>
  <c r="E121" i="11"/>
  <c r="F121" i="11"/>
  <c r="G121" i="11"/>
  <c r="H121" i="11"/>
  <c r="I121" i="11"/>
  <c r="J121" i="11"/>
  <c r="C121" i="11"/>
  <c r="D97" i="11"/>
  <c r="E97" i="11"/>
  <c r="F97" i="11"/>
  <c r="G97" i="11"/>
  <c r="H97" i="11"/>
  <c r="I97" i="11"/>
  <c r="J97" i="11"/>
  <c r="C97" i="11"/>
  <c r="D91" i="11"/>
  <c r="E91" i="11"/>
  <c r="F91" i="11"/>
  <c r="G91" i="11"/>
  <c r="H91" i="11"/>
  <c r="I91" i="11"/>
  <c r="J91" i="11"/>
  <c r="C91" i="11"/>
  <c r="D85" i="11"/>
  <c r="E85" i="11"/>
  <c r="F85" i="11"/>
  <c r="G85" i="11"/>
  <c r="H85" i="11"/>
  <c r="I85" i="11"/>
  <c r="J85" i="11"/>
  <c r="C85" i="11"/>
  <c r="D79" i="11"/>
  <c r="E79" i="11"/>
  <c r="F79" i="11"/>
  <c r="G79" i="11"/>
  <c r="H79" i="11"/>
  <c r="I79" i="11"/>
  <c r="J79" i="11"/>
  <c r="C79" i="11"/>
  <c r="D58" i="11"/>
  <c r="E58" i="11"/>
  <c r="F58" i="11"/>
  <c r="G58" i="11"/>
  <c r="H58" i="11"/>
  <c r="I58" i="11"/>
  <c r="J58" i="11"/>
  <c r="C58" i="11"/>
  <c r="D52" i="11"/>
  <c r="E52" i="11"/>
  <c r="F52" i="11"/>
  <c r="G52" i="11"/>
  <c r="H52" i="11"/>
  <c r="I52" i="11"/>
  <c r="J52" i="11"/>
  <c r="C52" i="11"/>
  <c r="D46" i="11"/>
  <c r="E46" i="11"/>
  <c r="F46" i="11"/>
  <c r="G46" i="11"/>
  <c r="H46" i="11"/>
  <c r="I46" i="11"/>
  <c r="J46" i="11"/>
  <c r="C46" i="11"/>
  <c r="D31" i="11"/>
  <c r="E31" i="11"/>
  <c r="F31" i="11"/>
  <c r="G31" i="11"/>
  <c r="H31" i="11"/>
  <c r="I31" i="11"/>
  <c r="J31" i="11"/>
  <c r="C31" i="11"/>
  <c r="D25" i="11"/>
  <c r="E25" i="11"/>
  <c r="F25" i="11"/>
  <c r="G25" i="11"/>
  <c r="H25" i="11"/>
  <c r="I25" i="11"/>
  <c r="J25" i="11"/>
  <c r="C25" i="11"/>
  <c r="D19" i="11"/>
  <c r="E19" i="11"/>
  <c r="F19" i="11"/>
  <c r="G19" i="11"/>
  <c r="H19" i="11"/>
  <c r="I19" i="11"/>
  <c r="J19" i="11"/>
  <c r="C19" i="11"/>
  <c r="D13" i="11"/>
  <c r="E13" i="11"/>
  <c r="F13" i="11"/>
  <c r="G13" i="11"/>
  <c r="H13" i="11"/>
  <c r="I13" i="11"/>
  <c r="J13" i="11"/>
  <c r="C13" i="11"/>
  <c r="D13" i="10"/>
  <c r="E13" i="10"/>
  <c r="F13" i="10"/>
  <c r="G13" i="10"/>
  <c r="H13" i="10"/>
  <c r="I13" i="10"/>
  <c r="J13" i="10"/>
  <c r="C13" i="10"/>
  <c r="C46" i="10"/>
  <c r="D46" i="10"/>
  <c r="E46" i="10"/>
  <c r="F46" i="10"/>
  <c r="G46" i="10"/>
  <c r="H46" i="10"/>
  <c r="I46" i="10"/>
  <c r="J46" i="10"/>
  <c r="C47" i="10"/>
  <c r="D47" i="10"/>
  <c r="E47" i="10"/>
  <c r="F47" i="10"/>
  <c r="G47" i="10"/>
  <c r="H47" i="10"/>
  <c r="I47" i="10"/>
  <c r="J47" i="10"/>
  <c r="C48" i="10"/>
  <c r="D48" i="10"/>
  <c r="E48" i="10"/>
  <c r="F48" i="10"/>
  <c r="G48" i="10"/>
  <c r="H48" i="10"/>
  <c r="I48" i="10"/>
  <c r="J48" i="10"/>
  <c r="C49" i="10"/>
  <c r="D49" i="10"/>
  <c r="E49" i="10"/>
  <c r="F49" i="10"/>
  <c r="G49" i="10"/>
  <c r="H49" i="10"/>
  <c r="I49" i="10"/>
  <c r="J49" i="10"/>
  <c r="D45" i="10"/>
  <c r="E45" i="10"/>
  <c r="F45" i="10"/>
  <c r="G45" i="10"/>
  <c r="H45" i="10"/>
  <c r="I45" i="10"/>
  <c r="J45" i="10"/>
  <c r="C45" i="10"/>
  <c r="D44" i="10"/>
  <c r="E44" i="10"/>
  <c r="F44" i="10"/>
  <c r="G44" i="10"/>
  <c r="H44" i="10"/>
  <c r="I44" i="10"/>
  <c r="J44" i="10"/>
  <c r="C44" i="10"/>
  <c r="D32" i="10"/>
  <c r="E32" i="10"/>
  <c r="F32" i="10"/>
  <c r="G32" i="10"/>
  <c r="H32" i="10"/>
  <c r="I32" i="10"/>
  <c r="J32" i="10"/>
  <c r="J50" i="10" s="1"/>
  <c r="C32" i="10"/>
  <c r="D50" i="10"/>
  <c r="E50" i="10"/>
  <c r="I50" i="10"/>
  <c r="Q119" i="7"/>
  <c r="Q120" i="7"/>
  <c r="Q121" i="7"/>
  <c r="Q122" i="7"/>
  <c r="Q123" i="7"/>
  <c r="Q118" i="7"/>
  <c r="N119" i="7"/>
  <c r="N120" i="7"/>
  <c r="N121" i="7"/>
  <c r="N122" i="7"/>
  <c r="N123" i="7"/>
  <c r="N118" i="7"/>
  <c r="K119" i="7"/>
  <c r="K120" i="7"/>
  <c r="K121" i="7"/>
  <c r="K122" i="7"/>
  <c r="K123" i="7"/>
  <c r="K118" i="7"/>
  <c r="H119" i="7"/>
  <c r="H120" i="7"/>
  <c r="H121" i="7"/>
  <c r="H122" i="7"/>
  <c r="H123" i="7"/>
  <c r="H118" i="7"/>
  <c r="E119" i="7"/>
  <c r="E120" i="7"/>
  <c r="E121" i="7"/>
  <c r="E122" i="7"/>
  <c r="E123" i="7"/>
  <c r="E118" i="7"/>
  <c r="Q113" i="7"/>
  <c r="Q114" i="7"/>
  <c r="Q115" i="7"/>
  <c r="Q116" i="7"/>
  <c r="Q117" i="7"/>
  <c r="Q112" i="7"/>
  <c r="N113" i="7"/>
  <c r="N114" i="7"/>
  <c r="N115" i="7"/>
  <c r="N116" i="7"/>
  <c r="N117" i="7"/>
  <c r="N112" i="7"/>
  <c r="K113" i="7"/>
  <c r="K114" i="7"/>
  <c r="K115" i="7"/>
  <c r="K116" i="7"/>
  <c r="K117" i="7"/>
  <c r="K112" i="7"/>
  <c r="H113" i="7"/>
  <c r="H114" i="7"/>
  <c r="H115" i="7"/>
  <c r="H116" i="7"/>
  <c r="H117" i="7"/>
  <c r="H112" i="7"/>
  <c r="E113" i="7"/>
  <c r="E114" i="7"/>
  <c r="E115" i="7"/>
  <c r="E116" i="7"/>
  <c r="E117" i="7"/>
  <c r="E112" i="7"/>
  <c r="Q94" i="7"/>
  <c r="Q95" i="7"/>
  <c r="Q96" i="7"/>
  <c r="Q97" i="7"/>
  <c r="Q98" i="7"/>
  <c r="Q93" i="7"/>
  <c r="N94" i="7"/>
  <c r="N95" i="7"/>
  <c r="N96" i="7"/>
  <c r="N97" i="7"/>
  <c r="N98" i="7"/>
  <c r="N93" i="7"/>
  <c r="K94" i="7"/>
  <c r="K95" i="7"/>
  <c r="K96" i="7"/>
  <c r="K97" i="7"/>
  <c r="K98" i="7"/>
  <c r="K93" i="7"/>
  <c r="H94" i="7"/>
  <c r="H95" i="7"/>
  <c r="H96" i="7"/>
  <c r="H97" i="7"/>
  <c r="H98" i="7"/>
  <c r="H93" i="7"/>
  <c r="E94" i="7"/>
  <c r="E95" i="7"/>
  <c r="E96" i="7"/>
  <c r="E97" i="7"/>
  <c r="E98" i="7"/>
  <c r="E93" i="7"/>
  <c r="Q88" i="7"/>
  <c r="Q89" i="7"/>
  <c r="Q90" i="7"/>
  <c r="Q91" i="7"/>
  <c r="Q92" i="7"/>
  <c r="Q87" i="7"/>
  <c r="N88" i="7"/>
  <c r="N89" i="7"/>
  <c r="N90" i="7"/>
  <c r="N91" i="7"/>
  <c r="N92" i="7"/>
  <c r="N87" i="7"/>
  <c r="K88" i="7"/>
  <c r="K89" i="7"/>
  <c r="K90" i="7"/>
  <c r="K91" i="7"/>
  <c r="K92" i="7"/>
  <c r="K87" i="7"/>
  <c r="H88" i="7"/>
  <c r="H89" i="7"/>
  <c r="H90" i="7"/>
  <c r="H91" i="7"/>
  <c r="H92" i="7"/>
  <c r="H87" i="7"/>
  <c r="E88" i="7"/>
  <c r="E89" i="7"/>
  <c r="E90" i="7"/>
  <c r="E91" i="7"/>
  <c r="E92" i="7"/>
  <c r="E87" i="7"/>
  <c r="Q82" i="7"/>
  <c r="Q83" i="7"/>
  <c r="Q84" i="7"/>
  <c r="Q85" i="7"/>
  <c r="Q86" i="7"/>
  <c r="Q81" i="7"/>
  <c r="N82" i="7"/>
  <c r="N83" i="7"/>
  <c r="N84" i="7"/>
  <c r="N85" i="7"/>
  <c r="N86" i="7"/>
  <c r="N81" i="7"/>
  <c r="K82" i="7"/>
  <c r="K83" i="7"/>
  <c r="K84" i="7"/>
  <c r="K85" i="7"/>
  <c r="K86" i="7"/>
  <c r="K81" i="7"/>
  <c r="H82" i="7"/>
  <c r="H83" i="7"/>
  <c r="H84" i="7"/>
  <c r="H85" i="7"/>
  <c r="H86" i="7"/>
  <c r="H81" i="7"/>
  <c r="E86" i="7"/>
  <c r="T86" i="7" s="1"/>
  <c r="E82" i="7"/>
  <c r="E83" i="7"/>
  <c r="E84" i="7"/>
  <c r="E85" i="7"/>
  <c r="E81" i="7"/>
  <c r="Q70" i="7"/>
  <c r="Q71" i="7"/>
  <c r="Q72" i="7"/>
  <c r="Q73" i="7"/>
  <c r="Q74" i="7"/>
  <c r="Q69" i="7"/>
  <c r="N70" i="7"/>
  <c r="N71" i="7"/>
  <c r="N72" i="7"/>
  <c r="N73" i="7"/>
  <c r="N74" i="7"/>
  <c r="N69" i="7"/>
  <c r="K70" i="7"/>
  <c r="K71" i="7"/>
  <c r="K72" i="7"/>
  <c r="K73" i="7"/>
  <c r="K74" i="7"/>
  <c r="K69" i="7"/>
  <c r="H70" i="7"/>
  <c r="H71" i="7"/>
  <c r="H72" i="7"/>
  <c r="H73" i="7"/>
  <c r="H74" i="7"/>
  <c r="H69" i="7"/>
  <c r="E70" i="7"/>
  <c r="E71" i="7"/>
  <c r="E72" i="7"/>
  <c r="E73" i="7"/>
  <c r="E74" i="7"/>
  <c r="E69" i="7"/>
  <c r="Q58" i="7"/>
  <c r="Q59" i="7"/>
  <c r="Q60" i="7"/>
  <c r="Q61" i="7"/>
  <c r="Q62" i="7"/>
  <c r="Q57" i="7"/>
  <c r="N58" i="7"/>
  <c r="N59" i="7"/>
  <c r="N60" i="7"/>
  <c r="N61" i="7"/>
  <c r="N62" i="7"/>
  <c r="N57" i="7"/>
  <c r="K58" i="7"/>
  <c r="K59" i="7"/>
  <c r="K60" i="7"/>
  <c r="K61" i="7"/>
  <c r="K62" i="7"/>
  <c r="K57" i="7"/>
  <c r="H58" i="7"/>
  <c r="H59" i="7"/>
  <c r="H60" i="7"/>
  <c r="H61" i="7"/>
  <c r="H62" i="7"/>
  <c r="H57" i="7"/>
  <c r="E58" i="7"/>
  <c r="E59" i="7"/>
  <c r="E60" i="7"/>
  <c r="E61" i="7"/>
  <c r="E62" i="7"/>
  <c r="T62" i="7" s="1"/>
  <c r="E57" i="7"/>
  <c r="Q45" i="7"/>
  <c r="Q46" i="7"/>
  <c r="Q47" i="7"/>
  <c r="Q48" i="7"/>
  <c r="Q49" i="7"/>
  <c r="Q44" i="7"/>
  <c r="N49" i="7"/>
  <c r="N45" i="7"/>
  <c r="N46" i="7"/>
  <c r="N47" i="7"/>
  <c r="N48" i="7"/>
  <c r="N44" i="7"/>
  <c r="K45" i="7"/>
  <c r="K46" i="7"/>
  <c r="K47" i="7"/>
  <c r="K48" i="7"/>
  <c r="K49" i="7"/>
  <c r="K44" i="7"/>
  <c r="H45" i="7"/>
  <c r="H46" i="7"/>
  <c r="H47" i="7"/>
  <c r="H48" i="7"/>
  <c r="H49" i="7"/>
  <c r="H44" i="7"/>
  <c r="E45" i="7"/>
  <c r="E46" i="7"/>
  <c r="E47" i="7"/>
  <c r="E48" i="7"/>
  <c r="E49" i="7"/>
  <c r="E44" i="7"/>
  <c r="F93" i="12" l="1"/>
  <c r="F117" i="12"/>
  <c r="C124" i="12"/>
  <c r="G124" i="12"/>
  <c r="D124" i="12"/>
  <c r="E124" i="12"/>
  <c r="F74" i="12"/>
  <c r="F43" i="12"/>
  <c r="F49" i="12"/>
  <c r="F19" i="12"/>
  <c r="F25" i="12"/>
  <c r="F13" i="12"/>
  <c r="N13" i="10"/>
  <c r="H50" i="10"/>
  <c r="F50" i="10"/>
  <c r="G50" i="10"/>
  <c r="F37" i="12"/>
  <c r="C50" i="10"/>
  <c r="T92" i="7"/>
  <c r="T49" i="7"/>
  <c r="D43" i="7"/>
  <c r="E38" i="7"/>
  <c r="E39" i="7"/>
  <c r="E40" i="7"/>
  <c r="E41" i="7"/>
  <c r="E42" i="7"/>
  <c r="F43" i="7"/>
  <c r="G43" i="7"/>
  <c r="H38" i="7"/>
  <c r="H39" i="7"/>
  <c r="H40" i="7"/>
  <c r="H41" i="7"/>
  <c r="H42" i="7"/>
  <c r="I43" i="7"/>
  <c r="J43" i="7"/>
  <c r="K38" i="7"/>
  <c r="K39" i="7"/>
  <c r="K40" i="7"/>
  <c r="K41" i="7"/>
  <c r="K42" i="7"/>
  <c r="L43" i="7"/>
  <c r="M43" i="7"/>
  <c r="N38" i="7"/>
  <c r="N39" i="7"/>
  <c r="N40" i="7"/>
  <c r="N41" i="7"/>
  <c r="N42" i="7"/>
  <c r="O43" i="7"/>
  <c r="P43" i="7"/>
  <c r="Q43" i="7"/>
  <c r="C43" i="7"/>
  <c r="Q36" i="7"/>
  <c r="N36" i="7"/>
  <c r="K36" i="7"/>
  <c r="H36" i="7"/>
  <c r="E36" i="7"/>
  <c r="D25" i="7"/>
  <c r="E20" i="7"/>
  <c r="E21" i="7"/>
  <c r="E22" i="7"/>
  <c r="E23" i="7"/>
  <c r="E24" i="7"/>
  <c r="F25" i="7"/>
  <c r="G25" i="7"/>
  <c r="H20" i="7"/>
  <c r="H21" i="7"/>
  <c r="H22" i="7"/>
  <c r="H23" i="7"/>
  <c r="H24" i="7"/>
  <c r="I25" i="7"/>
  <c r="J25" i="7"/>
  <c r="K20" i="7"/>
  <c r="K21" i="7"/>
  <c r="K22" i="7"/>
  <c r="K23" i="7"/>
  <c r="K24" i="7"/>
  <c r="L25" i="7"/>
  <c r="M25" i="7"/>
  <c r="N20" i="7"/>
  <c r="N21" i="7"/>
  <c r="N22" i="7"/>
  <c r="N23" i="7"/>
  <c r="N24" i="7"/>
  <c r="O25" i="7"/>
  <c r="P25" i="7"/>
  <c r="Q25" i="7"/>
  <c r="C25" i="7"/>
  <c r="Q15" i="7"/>
  <c r="Q16" i="7"/>
  <c r="Q17" i="7"/>
  <c r="Q18" i="7"/>
  <c r="Q14" i="7"/>
  <c r="N15" i="7"/>
  <c r="N16" i="7"/>
  <c r="N17" i="7"/>
  <c r="N18" i="7"/>
  <c r="N14" i="7"/>
  <c r="K15" i="7"/>
  <c r="K16" i="7"/>
  <c r="K17" i="7"/>
  <c r="K18" i="7"/>
  <c r="K14" i="7"/>
  <c r="H15" i="7"/>
  <c r="H16" i="7"/>
  <c r="H17" i="7"/>
  <c r="H18" i="7"/>
  <c r="H14" i="7"/>
  <c r="E15" i="7"/>
  <c r="E16" i="7"/>
  <c r="E17" i="7"/>
  <c r="E18" i="7"/>
  <c r="E14" i="7"/>
  <c r="Q9" i="7"/>
  <c r="Q10" i="7"/>
  <c r="Q8" i="7"/>
  <c r="Q11" i="7"/>
  <c r="Q12" i="7"/>
  <c r="P13" i="7"/>
  <c r="O13" i="7"/>
  <c r="N9" i="7"/>
  <c r="N10" i="7"/>
  <c r="N11" i="7"/>
  <c r="N12" i="7"/>
  <c r="N8" i="7"/>
  <c r="K9" i="7"/>
  <c r="K10" i="7"/>
  <c r="K11" i="7"/>
  <c r="K12" i="7"/>
  <c r="K8" i="7"/>
  <c r="F13" i="7"/>
  <c r="G13" i="7"/>
  <c r="H10" i="7"/>
  <c r="H11" i="7"/>
  <c r="H12" i="7"/>
  <c r="H9" i="7"/>
  <c r="H8" i="7"/>
  <c r="E9" i="7"/>
  <c r="E10" i="7"/>
  <c r="E11" i="7"/>
  <c r="E12" i="7"/>
  <c r="E8" i="7"/>
  <c r="D13" i="7"/>
  <c r="I13" i="7"/>
  <c r="J13" i="7"/>
  <c r="L13" i="7"/>
  <c r="M13" i="7"/>
  <c r="C13" i="7"/>
  <c r="K108" i="6"/>
  <c r="K102" i="6"/>
  <c r="K87" i="6"/>
  <c r="K81" i="6"/>
  <c r="K75" i="6"/>
  <c r="K66" i="6"/>
  <c r="K54" i="6"/>
  <c r="K45" i="6"/>
  <c r="K39" i="6"/>
  <c r="K33" i="6"/>
  <c r="K23" i="6"/>
  <c r="K17" i="6"/>
  <c r="K11" i="6"/>
  <c r="K109" i="6"/>
  <c r="K116" i="6" s="1"/>
  <c r="L108" i="6"/>
  <c r="L102" i="6"/>
  <c r="L87" i="6"/>
  <c r="L81" i="6"/>
  <c r="L75" i="6"/>
  <c r="L109" i="6" s="1"/>
  <c r="L116" i="6" s="1"/>
  <c r="L66" i="6"/>
  <c r="L54" i="6"/>
  <c r="L45" i="6"/>
  <c r="L39" i="6"/>
  <c r="L33" i="6"/>
  <c r="L23" i="6"/>
  <c r="L17" i="6"/>
  <c r="L11" i="6"/>
  <c r="D108" i="6"/>
  <c r="D102" i="6"/>
  <c r="D87" i="6"/>
  <c r="D81" i="6"/>
  <c r="D75" i="6"/>
  <c r="D66" i="6"/>
  <c r="D54" i="6"/>
  <c r="D45" i="6"/>
  <c r="D39" i="6"/>
  <c r="D33" i="6"/>
  <c r="D23" i="6"/>
  <c r="D17" i="6"/>
  <c r="D11" i="6"/>
  <c r="D109" i="6"/>
  <c r="D116" i="6" s="1"/>
  <c r="E108" i="6"/>
  <c r="E102" i="6"/>
  <c r="E87" i="6"/>
  <c r="E81" i="6"/>
  <c r="E75" i="6"/>
  <c r="E109" i="6" s="1"/>
  <c r="E116" i="6" s="1"/>
  <c r="E66" i="6"/>
  <c r="E54" i="6"/>
  <c r="E45" i="6"/>
  <c r="E39" i="6"/>
  <c r="E33" i="6"/>
  <c r="E23" i="6"/>
  <c r="E17" i="6"/>
  <c r="E11" i="6"/>
  <c r="F108" i="6"/>
  <c r="F102" i="6"/>
  <c r="F87" i="6"/>
  <c r="F81" i="6"/>
  <c r="F75" i="6"/>
  <c r="F66" i="6"/>
  <c r="F54" i="6"/>
  <c r="F45" i="6"/>
  <c r="F39" i="6"/>
  <c r="F33" i="6"/>
  <c r="F23" i="6"/>
  <c r="F17" i="6"/>
  <c r="F11" i="6"/>
  <c r="F109" i="6"/>
  <c r="F116" i="6" s="1"/>
  <c r="G108" i="6"/>
  <c r="G109" i="6" s="1"/>
  <c r="G116" i="6" s="1"/>
  <c r="G102" i="6"/>
  <c r="G87" i="6"/>
  <c r="G81" i="6"/>
  <c r="G75" i="6"/>
  <c r="G66" i="6"/>
  <c r="G54" i="6"/>
  <c r="G45" i="6"/>
  <c r="G39" i="6"/>
  <c r="G33" i="6"/>
  <c r="G23" i="6"/>
  <c r="G17" i="6"/>
  <c r="G11" i="6"/>
  <c r="H108" i="6"/>
  <c r="H102" i="6"/>
  <c r="H87" i="6"/>
  <c r="H81" i="6"/>
  <c r="H75" i="6"/>
  <c r="H66" i="6"/>
  <c r="H54" i="6"/>
  <c r="H45" i="6"/>
  <c r="H39" i="6"/>
  <c r="H33" i="6"/>
  <c r="H23" i="6"/>
  <c r="H17" i="6"/>
  <c r="H11" i="6"/>
  <c r="H109" i="6"/>
  <c r="H116" i="6" s="1"/>
  <c r="I108" i="6"/>
  <c r="I109" i="6" s="1"/>
  <c r="I116" i="6" s="1"/>
  <c r="I102" i="6"/>
  <c r="I87" i="6"/>
  <c r="I81" i="6"/>
  <c r="I75" i="6"/>
  <c r="I66" i="6"/>
  <c r="I54" i="6"/>
  <c r="I45" i="6"/>
  <c r="I39" i="6"/>
  <c r="I33" i="6"/>
  <c r="I23" i="6"/>
  <c r="I17" i="6"/>
  <c r="I11" i="6"/>
  <c r="J108" i="6"/>
  <c r="J102" i="6"/>
  <c r="J87" i="6"/>
  <c r="J81" i="6"/>
  <c r="J75" i="6"/>
  <c r="J66" i="6"/>
  <c r="J54" i="6"/>
  <c r="J45" i="6"/>
  <c r="J39" i="6"/>
  <c r="J33" i="6"/>
  <c r="J23" i="6"/>
  <c r="J17" i="6"/>
  <c r="J11" i="6"/>
  <c r="J109" i="6"/>
  <c r="J116" i="6" s="1"/>
  <c r="M108" i="6"/>
  <c r="M109" i="6" s="1"/>
  <c r="M116" i="6" s="1"/>
  <c r="M102" i="6"/>
  <c r="M87" i="6"/>
  <c r="M81" i="6"/>
  <c r="M75" i="6"/>
  <c r="M66" i="6"/>
  <c r="M54" i="6"/>
  <c r="M45" i="6"/>
  <c r="M39" i="6"/>
  <c r="M33" i="6"/>
  <c r="M23" i="6"/>
  <c r="M17" i="6"/>
  <c r="M11" i="6"/>
  <c r="N108" i="6"/>
  <c r="N102" i="6"/>
  <c r="N87" i="6"/>
  <c r="N81" i="6"/>
  <c r="N75" i="6"/>
  <c r="N66" i="6"/>
  <c r="N54" i="6"/>
  <c r="N45" i="6"/>
  <c r="N39" i="6"/>
  <c r="N33" i="6"/>
  <c r="N23" i="6"/>
  <c r="N17" i="6"/>
  <c r="N11" i="6"/>
  <c r="N109" i="6"/>
  <c r="N116" i="6" s="1"/>
  <c r="O108" i="6"/>
  <c r="O109" i="6" s="1"/>
  <c r="O116" i="6" s="1"/>
  <c r="O102" i="6"/>
  <c r="O87" i="6"/>
  <c r="O81" i="6"/>
  <c r="O75" i="6"/>
  <c r="O66" i="6"/>
  <c r="O54" i="6"/>
  <c r="O45" i="6"/>
  <c r="O39" i="6"/>
  <c r="O33" i="6"/>
  <c r="O23" i="6"/>
  <c r="O17" i="6"/>
  <c r="O11" i="6"/>
  <c r="C108" i="6"/>
  <c r="C102" i="6"/>
  <c r="C87" i="6"/>
  <c r="C81" i="6"/>
  <c r="C75" i="6"/>
  <c r="C66" i="6"/>
  <c r="C54" i="6"/>
  <c r="C45" i="6"/>
  <c r="C39" i="6"/>
  <c r="C33" i="6"/>
  <c r="C23" i="6"/>
  <c r="C17" i="6"/>
  <c r="C11" i="6"/>
  <c r="C109" i="6"/>
  <c r="C116" i="6" s="1"/>
  <c r="P103" i="6"/>
  <c r="P104" i="6"/>
  <c r="P105" i="6"/>
  <c r="P107" i="6"/>
  <c r="P108" i="6"/>
  <c r="D128" i="5"/>
  <c r="D122" i="5"/>
  <c r="D103" i="5"/>
  <c r="D97" i="5"/>
  <c r="D91" i="5"/>
  <c r="D78" i="5"/>
  <c r="D52" i="5"/>
  <c r="D46" i="5"/>
  <c r="D40" i="5"/>
  <c r="D27" i="5"/>
  <c r="D21" i="5"/>
  <c r="D15" i="5"/>
  <c r="E128" i="5"/>
  <c r="E122" i="5"/>
  <c r="E103" i="5"/>
  <c r="E97" i="5"/>
  <c r="E91" i="5"/>
  <c r="E78" i="5"/>
  <c r="E52" i="5"/>
  <c r="E46" i="5"/>
  <c r="E40" i="5"/>
  <c r="E27" i="5"/>
  <c r="E21" i="5"/>
  <c r="E15" i="5"/>
  <c r="F128" i="5"/>
  <c r="F122" i="5"/>
  <c r="F103" i="5"/>
  <c r="F97" i="5"/>
  <c r="F91" i="5"/>
  <c r="F78" i="5"/>
  <c r="F52" i="5"/>
  <c r="F46" i="5"/>
  <c r="F40" i="5"/>
  <c r="F27" i="5"/>
  <c r="F21" i="5"/>
  <c r="F15" i="5"/>
  <c r="G123" i="5"/>
  <c r="G124" i="5"/>
  <c r="G125" i="5"/>
  <c r="G126" i="5"/>
  <c r="G127" i="5"/>
  <c r="G117" i="5"/>
  <c r="G118" i="5"/>
  <c r="G119" i="5"/>
  <c r="G120" i="5"/>
  <c r="G121" i="5"/>
  <c r="G98" i="5"/>
  <c r="G99" i="5"/>
  <c r="G100" i="5"/>
  <c r="G101" i="5"/>
  <c r="G102" i="5"/>
  <c r="G92" i="5"/>
  <c r="G93" i="5"/>
  <c r="G94" i="5"/>
  <c r="G95" i="5"/>
  <c r="G96" i="5"/>
  <c r="G86" i="5"/>
  <c r="G87" i="5"/>
  <c r="G88" i="5"/>
  <c r="G89" i="5"/>
  <c r="G90" i="5"/>
  <c r="G73" i="5"/>
  <c r="G74" i="5"/>
  <c r="G75" i="5"/>
  <c r="G76" i="5"/>
  <c r="G77" i="5"/>
  <c r="G47" i="5"/>
  <c r="G48" i="5"/>
  <c r="G49" i="5"/>
  <c r="G50" i="5"/>
  <c r="G51" i="5"/>
  <c r="G41" i="5"/>
  <c r="G42" i="5"/>
  <c r="G43" i="5"/>
  <c r="G44" i="5"/>
  <c r="G45" i="5"/>
  <c r="G35" i="5"/>
  <c r="G36" i="5"/>
  <c r="G37" i="5"/>
  <c r="G38" i="5"/>
  <c r="G39" i="5"/>
  <c r="G22" i="5"/>
  <c r="G23" i="5"/>
  <c r="G24" i="5"/>
  <c r="G25" i="5"/>
  <c r="G26" i="5"/>
  <c r="G16" i="5"/>
  <c r="G17" i="5"/>
  <c r="G18" i="5"/>
  <c r="G19" i="5"/>
  <c r="G20" i="5"/>
  <c r="G10" i="5"/>
  <c r="G11" i="5"/>
  <c r="G12" i="5"/>
  <c r="G13" i="5"/>
  <c r="G14" i="5"/>
  <c r="H128" i="5"/>
  <c r="H122" i="5"/>
  <c r="H103" i="5"/>
  <c r="H97" i="5"/>
  <c r="H91" i="5"/>
  <c r="H78" i="5"/>
  <c r="H52" i="5"/>
  <c r="H46" i="5"/>
  <c r="H40" i="5"/>
  <c r="H27" i="5"/>
  <c r="H21" i="5"/>
  <c r="H15" i="5"/>
  <c r="I128" i="5"/>
  <c r="I122" i="5"/>
  <c r="I103" i="5"/>
  <c r="I97" i="5"/>
  <c r="I91" i="5"/>
  <c r="I78" i="5"/>
  <c r="I52" i="5"/>
  <c r="I46" i="5"/>
  <c r="I40" i="5"/>
  <c r="I27" i="5"/>
  <c r="I21" i="5"/>
  <c r="I15" i="5"/>
  <c r="J128" i="5"/>
  <c r="J122" i="5"/>
  <c r="J103" i="5"/>
  <c r="J97" i="5"/>
  <c r="J91" i="5"/>
  <c r="J78" i="5"/>
  <c r="J52" i="5"/>
  <c r="J46" i="5"/>
  <c r="J40" i="5"/>
  <c r="J27" i="5"/>
  <c r="J21" i="5"/>
  <c r="J15" i="5"/>
  <c r="K123" i="5"/>
  <c r="K124" i="5"/>
  <c r="K125" i="5"/>
  <c r="K126" i="5"/>
  <c r="K127" i="5"/>
  <c r="K117" i="5"/>
  <c r="K118" i="5"/>
  <c r="K119" i="5"/>
  <c r="K120" i="5"/>
  <c r="K121" i="5"/>
  <c r="K98" i="5"/>
  <c r="K99" i="5"/>
  <c r="K100" i="5"/>
  <c r="K101" i="5"/>
  <c r="K102" i="5"/>
  <c r="K92" i="5"/>
  <c r="K93" i="5"/>
  <c r="K94" i="5"/>
  <c r="K95" i="5"/>
  <c r="K96" i="5"/>
  <c r="K86" i="5"/>
  <c r="K87" i="5"/>
  <c r="K88" i="5"/>
  <c r="K89" i="5"/>
  <c r="K90" i="5"/>
  <c r="K73" i="5"/>
  <c r="K74" i="5"/>
  <c r="K75" i="5"/>
  <c r="K76" i="5"/>
  <c r="K77" i="5"/>
  <c r="K47" i="5"/>
  <c r="K48" i="5"/>
  <c r="K49" i="5"/>
  <c r="K50" i="5"/>
  <c r="K51" i="5"/>
  <c r="K41" i="5"/>
  <c r="K42" i="5"/>
  <c r="K43" i="5"/>
  <c r="K44" i="5"/>
  <c r="K45" i="5"/>
  <c r="K35" i="5"/>
  <c r="K36" i="5"/>
  <c r="K37" i="5"/>
  <c r="K38" i="5"/>
  <c r="K39" i="5"/>
  <c r="K27" i="5"/>
  <c r="K16" i="5"/>
  <c r="K17" i="5"/>
  <c r="K18" i="5"/>
  <c r="K19" i="5"/>
  <c r="K20" i="5"/>
  <c r="K15" i="5"/>
  <c r="C128" i="5"/>
  <c r="C122" i="5"/>
  <c r="C103" i="5"/>
  <c r="C97" i="5"/>
  <c r="C91" i="5"/>
  <c r="C78" i="5"/>
  <c r="C52" i="5"/>
  <c r="C46" i="5"/>
  <c r="C40" i="5"/>
  <c r="C27" i="5"/>
  <c r="C21" i="5"/>
  <c r="C15" i="5"/>
  <c r="K23" i="5"/>
  <c r="K24" i="5"/>
  <c r="K25" i="5"/>
  <c r="K26" i="5"/>
  <c r="K22" i="5"/>
  <c r="F118" i="4"/>
  <c r="F112" i="4"/>
  <c r="F94" i="4"/>
  <c r="F88" i="4"/>
  <c r="F82" i="4"/>
  <c r="F70" i="4"/>
  <c r="F58" i="4"/>
  <c r="F45" i="4"/>
  <c r="F39" i="4"/>
  <c r="F33" i="4"/>
  <c r="F23" i="4"/>
  <c r="F17" i="4"/>
  <c r="F11" i="4"/>
  <c r="F119" i="4"/>
  <c r="F125" i="4"/>
  <c r="G118" i="4"/>
  <c r="G112" i="4"/>
  <c r="G94" i="4"/>
  <c r="G88" i="4"/>
  <c r="G82" i="4"/>
  <c r="G70" i="4"/>
  <c r="G58" i="4"/>
  <c r="G45" i="4"/>
  <c r="G39" i="4"/>
  <c r="G33" i="4"/>
  <c r="G23" i="4"/>
  <c r="G17" i="4"/>
  <c r="G11" i="4"/>
  <c r="G119" i="4"/>
  <c r="G125" i="4"/>
  <c r="H118" i="4"/>
  <c r="H112" i="4"/>
  <c r="H94" i="4"/>
  <c r="H88" i="4"/>
  <c r="H82" i="4"/>
  <c r="H70" i="4"/>
  <c r="H58" i="4"/>
  <c r="H45" i="4"/>
  <c r="H39" i="4"/>
  <c r="H33" i="4"/>
  <c r="H23" i="4"/>
  <c r="H17" i="4"/>
  <c r="H11" i="4"/>
  <c r="H119" i="4"/>
  <c r="H125" i="4"/>
  <c r="I118" i="4"/>
  <c r="I112" i="4"/>
  <c r="I94" i="4"/>
  <c r="I88" i="4"/>
  <c r="I82" i="4"/>
  <c r="I70" i="4"/>
  <c r="I58" i="4"/>
  <c r="I45" i="4"/>
  <c r="I39" i="4"/>
  <c r="I33" i="4"/>
  <c r="I23" i="4"/>
  <c r="I17" i="4"/>
  <c r="I11" i="4"/>
  <c r="I119" i="4"/>
  <c r="I125" i="4"/>
  <c r="J118" i="4"/>
  <c r="J112" i="4"/>
  <c r="J94" i="4"/>
  <c r="J88" i="4"/>
  <c r="J82" i="4"/>
  <c r="J70" i="4"/>
  <c r="J58" i="4"/>
  <c r="J45" i="4"/>
  <c r="J39" i="4"/>
  <c r="J33" i="4"/>
  <c r="J23" i="4"/>
  <c r="J17" i="4"/>
  <c r="J11" i="4"/>
  <c r="J119" i="4"/>
  <c r="J125" i="4"/>
  <c r="C118" i="4"/>
  <c r="D118" i="4"/>
  <c r="E118" i="4"/>
  <c r="K118" i="4"/>
  <c r="C112" i="4"/>
  <c r="D112" i="4"/>
  <c r="E112" i="4"/>
  <c r="K112" i="4"/>
  <c r="C94" i="4"/>
  <c r="D94" i="4"/>
  <c r="E94" i="4"/>
  <c r="K94" i="4"/>
  <c r="C88" i="4"/>
  <c r="D88" i="4"/>
  <c r="E88" i="4"/>
  <c r="K88" i="4"/>
  <c r="K77" i="4"/>
  <c r="K78" i="4"/>
  <c r="K79" i="4"/>
  <c r="K82" i="4" s="1"/>
  <c r="K80" i="4"/>
  <c r="K81" i="4"/>
  <c r="C70" i="4"/>
  <c r="D70" i="4"/>
  <c r="E70" i="4"/>
  <c r="K70" i="4"/>
  <c r="C58" i="4"/>
  <c r="D58" i="4"/>
  <c r="E58" i="4"/>
  <c r="K58" i="4"/>
  <c r="K40" i="4"/>
  <c r="K41" i="4"/>
  <c r="K42" i="4"/>
  <c r="K45" i="4" s="1"/>
  <c r="K43" i="4"/>
  <c r="K44" i="4"/>
  <c r="K34" i="4"/>
  <c r="K35" i="4"/>
  <c r="K36" i="4"/>
  <c r="K39" i="4" s="1"/>
  <c r="K37" i="4"/>
  <c r="K38" i="4"/>
  <c r="K28" i="4"/>
  <c r="K29" i="4"/>
  <c r="K30" i="4"/>
  <c r="K33" i="4" s="1"/>
  <c r="K31" i="4"/>
  <c r="K32" i="4"/>
  <c r="C23" i="4"/>
  <c r="D23" i="4"/>
  <c r="E23" i="4"/>
  <c r="K23" i="4"/>
  <c r="K12" i="4"/>
  <c r="K13" i="4"/>
  <c r="K14" i="4"/>
  <c r="K15" i="4"/>
  <c r="K16" i="4"/>
  <c r="K6" i="4"/>
  <c r="K7" i="4"/>
  <c r="K8" i="4"/>
  <c r="K9" i="4"/>
  <c r="K10" i="4"/>
  <c r="E82" i="4"/>
  <c r="E45" i="4"/>
  <c r="E39" i="4"/>
  <c r="E33" i="4"/>
  <c r="E17" i="4"/>
  <c r="E11" i="4"/>
  <c r="E119" i="4"/>
  <c r="E125" i="4"/>
  <c r="D82" i="4"/>
  <c r="D45" i="4"/>
  <c r="D39" i="4"/>
  <c r="D33" i="4"/>
  <c r="D17" i="4"/>
  <c r="D11" i="4"/>
  <c r="D119" i="4"/>
  <c r="D125" i="4"/>
  <c r="C82" i="4"/>
  <c r="C45" i="4"/>
  <c r="C39" i="4"/>
  <c r="C33" i="4"/>
  <c r="C17" i="4"/>
  <c r="C11" i="4"/>
  <c r="C119" i="4"/>
  <c r="C125" i="4"/>
  <c r="K114" i="4"/>
  <c r="K115" i="4"/>
  <c r="K116" i="4"/>
  <c r="K117" i="4"/>
  <c r="K113" i="4"/>
  <c r="K108" i="4"/>
  <c r="K109" i="4"/>
  <c r="K110" i="4"/>
  <c r="K111" i="4"/>
  <c r="K107" i="4"/>
  <c r="K90" i="4"/>
  <c r="K91" i="4"/>
  <c r="K92" i="4"/>
  <c r="K93" i="4"/>
  <c r="K89" i="4"/>
  <c r="K84" i="4"/>
  <c r="K85" i="4"/>
  <c r="K86" i="4"/>
  <c r="K87" i="4"/>
  <c r="K83" i="4"/>
  <c r="K66" i="4"/>
  <c r="K67" i="4"/>
  <c r="K68" i="4"/>
  <c r="K69" i="4"/>
  <c r="K65" i="4"/>
  <c r="K54" i="4"/>
  <c r="K55" i="4"/>
  <c r="K56" i="4"/>
  <c r="K57" i="4"/>
  <c r="K53" i="4"/>
  <c r="K19" i="4"/>
  <c r="K20" i="4"/>
  <c r="K21" i="4"/>
  <c r="K22" i="4"/>
  <c r="K18" i="4"/>
  <c r="D122" i="3"/>
  <c r="D116" i="3"/>
  <c r="D98" i="3"/>
  <c r="D92" i="3"/>
  <c r="D86" i="3"/>
  <c r="D74" i="3"/>
  <c r="D62" i="3"/>
  <c r="D49" i="3"/>
  <c r="D43" i="3"/>
  <c r="D37" i="3"/>
  <c r="D25" i="3"/>
  <c r="D19" i="3"/>
  <c r="D13" i="3"/>
  <c r="D123" i="3"/>
  <c r="D127" i="3" s="1"/>
  <c r="E122" i="3"/>
  <c r="E116" i="3"/>
  <c r="E98" i="3"/>
  <c r="E92" i="3"/>
  <c r="E86" i="3"/>
  <c r="E74" i="3"/>
  <c r="E62" i="3"/>
  <c r="E49" i="3"/>
  <c r="E43" i="3"/>
  <c r="E37" i="3"/>
  <c r="E25" i="3"/>
  <c r="E19" i="3"/>
  <c r="E13" i="3"/>
  <c r="F122" i="3"/>
  <c r="F116" i="3"/>
  <c r="F98" i="3"/>
  <c r="F92" i="3"/>
  <c r="F86" i="3"/>
  <c r="F74" i="3"/>
  <c r="F62" i="3"/>
  <c r="F49" i="3"/>
  <c r="F43" i="3"/>
  <c r="F37" i="3"/>
  <c r="F25" i="3"/>
  <c r="F19" i="3"/>
  <c r="F13" i="3"/>
  <c r="G122" i="3"/>
  <c r="G116" i="3"/>
  <c r="G98" i="3"/>
  <c r="G92" i="3"/>
  <c r="G86" i="3"/>
  <c r="G74" i="3"/>
  <c r="G62" i="3"/>
  <c r="G49" i="3"/>
  <c r="G43" i="3"/>
  <c r="G37" i="3"/>
  <c r="G25" i="3"/>
  <c r="G19" i="3"/>
  <c r="G13" i="3"/>
  <c r="H122" i="3"/>
  <c r="H116" i="3"/>
  <c r="H98" i="3"/>
  <c r="H92" i="3"/>
  <c r="H86" i="3"/>
  <c r="H74" i="3"/>
  <c r="H62" i="3"/>
  <c r="H49" i="3"/>
  <c r="H43" i="3"/>
  <c r="H37" i="3"/>
  <c r="H25" i="3"/>
  <c r="H19" i="3"/>
  <c r="H13" i="3"/>
  <c r="I122" i="3"/>
  <c r="I116" i="3"/>
  <c r="I98" i="3"/>
  <c r="I92" i="3"/>
  <c r="I86" i="3"/>
  <c r="I74" i="3"/>
  <c r="I62" i="3"/>
  <c r="I49" i="3"/>
  <c r="I43" i="3"/>
  <c r="I37" i="3"/>
  <c r="I25" i="3"/>
  <c r="I19" i="3"/>
  <c r="I13" i="3"/>
  <c r="C122" i="3"/>
  <c r="C116" i="3"/>
  <c r="C98" i="3"/>
  <c r="C92" i="3"/>
  <c r="C86" i="3"/>
  <c r="C74" i="3"/>
  <c r="C62" i="3"/>
  <c r="C49" i="3"/>
  <c r="C43" i="3"/>
  <c r="C37" i="3"/>
  <c r="C25" i="3"/>
  <c r="C19" i="3"/>
  <c r="C13" i="3"/>
  <c r="D119" i="2"/>
  <c r="D113" i="2"/>
  <c r="D95" i="2"/>
  <c r="D89" i="2"/>
  <c r="D83" i="2"/>
  <c r="D71" i="2"/>
  <c r="D59" i="2"/>
  <c r="D47" i="2"/>
  <c r="D41" i="2"/>
  <c r="D35" i="2"/>
  <c r="D24" i="2"/>
  <c r="D18" i="2"/>
  <c r="D12" i="2"/>
  <c r="D120" i="2"/>
  <c r="D125" i="2" s="1"/>
  <c r="E119" i="2"/>
  <c r="E120" i="2" s="1"/>
  <c r="E125" i="2" s="1"/>
  <c r="E113" i="2"/>
  <c r="E95" i="2"/>
  <c r="E89" i="2"/>
  <c r="E83" i="2"/>
  <c r="E71" i="2"/>
  <c r="E59" i="2"/>
  <c r="E47" i="2"/>
  <c r="E41" i="2"/>
  <c r="E35" i="2"/>
  <c r="E24" i="2"/>
  <c r="E18" i="2"/>
  <c r="E12" i="2"/>
  <c r="F119" i="2"/>
  <c r="F113" i="2"/>
  <c r="F95" i="2"/>
  <c r="F89" i="2"/>
  <c r="F83" i="2"/>
  <c r="F71" i="2"/>
  <c r="F59" i="2"/>
  <c r="F47" i="2"/>
  <c r="F41" i="2"/>
  <c r="F35" i="2"/>
  <c r="F24" i="2"/>
  <c r="F18" i="2"/>
  <c r="F12" i="2"/>
  <c r="F120" i="2"/>
  <c r="F125" i="2" s="1"/>
  <c r="G119" i="2"/>
  <c r="G120" i="2" s="1"/>
  <c r="G125" i="2" s="1"/>
  <c r="G113" i="2"/>
  <c r="G95" i="2"/>
  <c r="G89" i="2"/>
  <c r="G83" i="2"/>
  <c r="G71" i="2"/>
  <c r="G59" i="2"/>
  <c r="G47" i="2"/>
  <c r="G41" i="2"/>
  <c r="G35" i="2"/>
  <c r="G24" i="2"/>
  <c r="G18" i="2"/>
  <c r="G12" i="2"/>
  <c r="H114" i="2"/>
  <c r="H115" i="2"/>
  <c r="H116" i="2"/>
  <c r="H117" i="2"/>
  <c r="H118" i="2"/>
  <c r="H119" i="2"/>
  <c r="H108" i="2"/>
  <c r="H109" i="2"/>
  <c r="H110" i="2"/>
  <c r="H111" i="2"/>
  <c r="H112" i="2"/>
  <c r="H113" i="2"/>
  <c r="H90" i="2"/>
  <c r="H91" i="2"/>
  <c r="H92" i="2"/>
  <c r="H93" i="2"/>
  <c r="H94" i="2"/>
  <c r="H95" i="2" s="1"/>
  <c r="H84" i="2"/>
  <c r="H85" i="2"/>
  <c r="H86" i="2"/>
  <c r="H87" i="2"/>
  <c r="H88" i="2"/>
  <c r="H89" i="2"/>
  <c r="H78" i="2"/>
  <c r="H79" i="2"/>
  <c r="H80" i="2"/>
  <c r="H81" i="2"/>
  <c r="H82" i="2"/>
  <c r="H83" i="2"/>
  <c r="H66" i="2"/>
  <c r="H67" i="2"/>
  <c r="H68" i="2"/>
  <c r="H69" i="2"/>
  <c r="H70" i="2"/>
  <c r="H54" i="2"/>
  <c r="H55" i="2"/>
  <c r="H56" i="2"/>
  <c r="H57" i="2"/>
  <c r="H58" i="2"/>
  <c r="H59" i="2"/>
  <c r="H42" i="2"/>
  <c r="H43" i="2"/>
  <c r="H44" i="2"/>
  <c r="H45" i="2"/>
  <c r="H46" i="2"/>
  <c r="H36" i="2"/>
  <c r="H37" i="2"/>
  <c r="H38" i="2"/>
  <c r="H39" i="2"/>
  <c r="H40" i="2"/>
  <c r="H41" i="2"/>
  <c r="C35" i="2"/>
  <c r="H35" i="2"/>
  <c r="H19" i="2"/>
  <c r="H20" i="2"/>
  <c r="H21" i="2"/>
  <c r="H22" i="2"/>
  <c r="H23" i="2"/>
  <c r="C18" i="2"/>
  <c r="H18" i="2" s="1"/>
  <c r="H7" i="2"/>
  <c r="H8" i="2"/>
  <c r="H9" i="2"/>
  <c r="H10" i="2"/>
  <c r="H11" i="2"/>
  <c r="C12" i="2"/>
  <c r="C24" i="2"/>
  <c r="C120" i="2" s="1"/>
  <c r="C125" i="2" s="1"/>
  <c r="C41" i="2"/>
  <c r="C47" i="2"/>
  <c r="C59" i="2"/>
  <c r="C71" i="2"/>
  <c r="C83" i="2"/>
  <c r="C95" i="2"/>
  <c r="C113" i="2"/>
  <c r="C119" i="2"/>
  <c r="C89" i="2"/>
  <c r="H31" i="2"/>
  <c r="H32" i="2"/>
  <c r="H33" i="2"/>
  <c r="H34" i="2"/>
  <c r="H30" i="2"/>
  <c r="H14" i="2"/>
  <c r="H15" i="2"/>
  <c r="H16" i="2"/>
  <c r="H17" i="2"/>
  <c r="H13" i="2"/>
  <c r="F17" i="1"/>
  <c r="F18" i="1"/>
  <c r="F15" i="1"/>
  <c r="F16" i="1"/>
  <c r="F14" i="1"/>
  <c r="E19" i="1"/>
  <c r="D19" i="1"/>
  <c r="H119" i="1"/>
  <c r="H113" i="1"/>
  <c r="H96" i="1"/>
  <c r="H90" i="1"/>
  <c r="H84" i="1"/>
  <c r="H73" i="1"/>
  <c r="H61" i="1"/>
  <c r="H49" i="1"/>
  <c r="H43" i="1"/>
  <c r="H37" i="1"/>
  <c r="H25" i="1"/>
  <c r="H19" i="1"/>
  <c r="H13" i="1"/>
  <c r="I114" i="1"/>
  <c r="I115" i="1"/>
  <c r="I116" i="1"/>
  <c r="I117" i="1"/>
  <c r="I118" i="1"/>
  <c r="I108" i="1"/>
  <c r="I109" i="1"/>
  <c r="I110" i="1"/>
  <c r="I111" i="1"/>
  <c r="I112" i="1"/>
  <c r="I91" i="1"/>
  <c r="I92" i="1"/>
  <c r="I93" i="1"/>
  <c r="I94" i="1"/>
  <c r="I95" i="1"/>
  <c r="I85" i="1"/>
  <c r="I86" i="1"/>
  <c r="I87" i="1"/>
  <c r="I88" i="1"/>
  <c r="I89" i="1"/>
  <c r="I79" i="1"/>
  <c r="I80" i="1"/>
  <c r="I81" i="1"/>
  <c r="I82" i="1"/>
  <c r="I83" i="1"/>
  <c r="I68" i="1"/>
  <c r="I69" i="1"/>
  <c r="I70" i="1"/>
  <c r="I71" i="1"/>
  <c r="I72" i="1"/>
  <c r="I56" i="1"/>
  <c r="I57" i="1"/>
  <c r="I58" i="1"/>
  <c r="I59" i="1"/>
  <c r="I60" i="1"/>
  <c r="I44" i="1"/>
  <c r="I45" i="1"/>
  <c r="I46" i="1"/>
  <c r="I47" i="1"/>
  <c r="I48" i="1"/>
  <c r="I38" i="1"/>
  <c r="I39" i="1"/>
  <c r="I40" i="1"/>
  <c r="I41" i="1"/>
  <c r="I42" i="1"/>
  <c r="I32" i="1"/>
  <c r="I33" i="1"/>
  <c r="I34" i="1"/>
  <c r="I35" i="1"/>
  <c r="I36" i="1"/>
  <c r="I20" i="1"/>
  <c r="I21" i="1"/>
  <c r="I22" i="1"/>
  <c r="I23" i="1"/>
  <c r="I24" i="1"/>
  <c r="I14" i="1"/>
  <c r="I15" i="1"/>
  <c r="I16" i="1"/>
  <c r="I17" i="1"/>
  <c r="I18" i="1"/>
  <c r="I8" i="1"/>
  <c r="I9" i="1"/>
  <c r="I10" i="1"/>
  <c r="I11" i="1"/>
  <c r="I12" i="1"/>
  <c r="J119" i="1"/>
  <c r="J113" i="1"/>
  <c r="J96" i="1"/>
  <c r="J90" i="1"/>
  <c r="J84" i="1"/>
  <c r="J73" i="1"/>
  <c r="J61" i="1"/>
  <c r="J49" i="1"/>
  <c r="J43" i="1"/>
  <c r="J37" i="1"/>
  <c r="J25" i="1"/>
  <c r="J19" i="1"/>
  <c r="J13" i="1"/>
  <c r="K119" i="1"/>
  <c r="K113" i="1"/>
  <c r="K96" i="1"/>
  <c r="K90" i="1"/>
  <c r="K84" i="1"/>
  <c r="K73" i="1"/>
  <c r="K61" i="1"/>
  <c r="K49" i="1"/>
  <c r="K43" i="1"/>
  <c r="K37" i="1"/>
  <c r="K25" i="1"/>
  <c r="K19" i="1"/>
  <c r="K13" i="1"/>
  <c r="L114" i="1"/>
  <c r="L115" i="1"/>
  <c r="L116" i="1"/>
  <c r="L117" i="1"/>
  <c r="L118" i="1"/>
  <c r="L108" i="1"/>
  <c r="L109" i="1"/>
  <c r="L110" i="1"/>
  <c r="L111" i="1"/>
  <c r="L112" i="1"/>
  <c r="L91" i="1"/>
  <c r="L92" i="1"/>
  <c r="L93" i="1"/>
  <c r="L94" i="1"/>
  <c r="L95" i="1"/>
  <c r="L85" i="1"/>
  <c r="L86" i="1"/>
  <c r="L87" i="1"/>
  <c r="L88" i="1"/>
  <c r="L89" i="1"/>
  <c r="L79" i="1"/>
  <c r="L80" i="1"/>
  <c r="L81" i="1"/>
  <c r="L82" i="1"/>
  <c r="L83" i="1"/>
  <c r="L68" i="1"/>
  <c r="L69" i="1"/>
  <c r="L70" i="1"/>
  <c r="L71" i="1"/>
  <c r="L72" i="1"/>
  <c r="L56" i="1"/>
  <c r="L57" i="1"/>
  <c r="L58" i="1"/>
  <c r="L59" i="1"/>
  <c r="L60" i="1"/>
  <c r="L44" i="1"/>
  <c r="L45" i="1"/>
  <c r="L46" i="1"/>
  <c r="L47" i="1"/>
  <c r="L48" i="1"/>
  <c r="L38" i="1"/>
  <c r="L39" i="1"/>
  <c r="L40" i="1"/>
  <c r="L41" i="1"/>
  <c r="L42" i="1"/>
  <c r="L32" i="1"/>
  <c r="L33" i="1"/>
  <c r="L34" i="1"/>
  <c r="L35" i="1"/>
  <c r="L36" i="1"/>
  <c r="L20" i="1"/>
  <c r="L21" i="1"/>
  <c r="L22" i="1"/>
  <c r="L23" i="1"/>
  <c r="L24" i="1"/>
  <c r="L14" i="1"/>
  <c r="L15" i="1"/>
  <c r="L16" i="1"/>
  <c r="L17" i="1"/>
  <c r="L18" i="1"/>
  <c r="L8" i="1"/>
  <c r="L9" i="1"/>
  <c r="L10" i="1"/>
  <c r="L11" i="1"/>
  <c r="L12" i="1"/>
  <c r="E119" i="1"/>
  <c r="G119" i="1"/>
  <c r="D119" i="1"/>
  <c r="F115" i="1"/>
  <c r="F116" i="1"/>
  <c r="F117" i="1"/>
  <c r="F118" i="1"/>
  <c r="F114" i="1"/>
  <c r="F109" i="1"/>
  <c r="F110" i="1"/>
  <c r="F108" i="1"/>
  <c r="F111" i="1"/>
  <c r="F112" i="1"/>
  <c r="E113" i="1"/>
  <c r="G113" i="1"/>
  <c r="D113" i="1"/>
  <c r="F92" i="1"/>
  <c r="F93" i="1"/>
  <c r="F94" i="1"/>
  <c r="F95" i="1"/>
  <c r="F91" i="1"/>
  <c r="E96" i="1"/>
  <c r="G96" i="1"/>
  <c r="D96" i="1"/>
  <c r="F86" i="1"/>
  <c r="F87" i="1"/>
  <c r="F88" i="1"/>
  <c r="F89" i="1"/>
  <c r="F85" i="1"/>
  <c r="E90" i="1"/>
  <c r="G90" i="1"/>
  <c r="D90" i="1"/>
  <c r="F80" i="1"/>
  <c r="F81" i="1"/>
  <c r="F82" i="1"/>
  <c r="F83" i="1"/>
  <c r="F79" i="1"/>
  <c r="E84" i="1"/>
  <c r="G84" i="1"/>
  <c r="D84" i="1"/>
  <c r="F69" i="1"/>
  <c r="F70" i="1"/>
  <c r="F71" i="1"/>
  <c r="F72" i="1"/>
  <c r="F68" i="1"/>
  <c r="E73" i="1"/>
  <c r="G73" i="1"/>
  <c r="D73" i="1"/>
  <c r="F73" i="1" s="1"/>
  <c r="F57" i="1"/>
  <c r="F58" i="1"/>
  <c r="F59" i="1"/>
  <c r="F60" i="1"/>
  <c r="F56" i="1"/>
  <c r="E61" i="1"/>
  <c r="G61" i="1"/>
  <c r="D61" i="1"/>
  <c r="E49" i="1"/>
  <c r="G49" i="1"/>
  <c r="D49" i="1"/>
  <c r="F45" i="1"/>
  <c r="F46" i="1"/>
  <c r="F47" i="1"/>
  <c r="F48" i="1"/>
  <c r="F44" i="1"/>
  <c r="E43" i="1"/>
  <c r="G43" i="1"/>
  <c r="D43" i="1"/>
  <c r="F39" i="1"/>
  <c r="F40" i="1"/>
  <c r="F41" i="1"/>
  <c r="F42" i="1"/>
  <c r="F38" i="1"/>
  <c r="F33" i="1"/>
  <c r="F34" i="1"/>
  <c r="F32" i="1"/>
  <c r="F35" i="1"/>
  <c r="F36" i="1"/>
  <c r="E37" i="1"/>
  <c r="G37" i="1"/>
  <c r="D37" i="1"/>
  <c r="E25" i="1"/>
  <c r="G25" i="1"/>
  <c r="D25" i="1"/>
  <c r="F21" i="1"/>
  <c r="F22" i="1"/>
  <c r="F23" i="1"/>
  <c r="F24" i="1"/>
  <c r="F20" i="1"/>
  <c r="G19" i="1"/>
  <c r="F9" i="1"/>
  <c r="F10" i="1"/>
  <c r="F11" i="1"/>
  <c r="F12" i="1"/>
  <c r="F8" i="1"/>
  <c r="F84" i="1"/>
  <c r="F96" i="1"/>
  <c r="F61" i="1"/>
  <c r="E13" i="1"/>
  <c r="G13" i="1"/>
  <c r="D13" i="1"/>
  <c r="P101" i="6"/>
  <c r="P100" i="6"/>
  <c r="P99" i="6"/>
  <c r="P98" i="6"/>
  <c r="P97" i="6"/>
  <c r="P95" i="6"/>
  <c r="P94" i="6"/>
  <c r="P93" i="6"/>
  <c r="P92" i="6"/>
  <c r="P91" i="6"/>
  <c r="P86" i="6"/>
  <c r="P85" i="6"/>
  <c r="P84" i="6"/>
  <c r="P83" i="6"/>
  <c r="P82" i="6"/>
  <c r="P78" i="6"/>
  <c r="P77" i="6"/>
  <c r="P76" i="6"/>
  <c r="P74" i="6"/>
  <c r="P73" i="6"/>
  <c r="P72" i="6"/>
  <c r="P70" i="6"/>
  <c r="P75" i="6" s="1"/>
  <c r="P65" i="6"/>
  <c r="P64" i="6"/>
  <c r="P63" i="6"/>
  <c r="P62" i="6"/>
  <c r="P61" i="6"/>
  <c r="P59" i="6"/>
  <c r="P58" i="6"/>
  <c r="P57" i="6"/>
  <c r="P56" i="6"/>
  <c r="P55" i="6"/>
  <c r="P53" i="6"/>
  <c r="P52" i="6"/>
  <c r="P51" i="6"/>
  <c r="P50" i="6"/>
  <c r="P49" i="6"/>
  <c r="P42" i="6"/>
  <c r="P41" i="6"/>
  <c r="P40" i="6"/>
  <c r="P38" i="6"/>
  <c r="P37" i="6"/>
  <c r="P36" i="6"/>
  <c r="P35" i="6"/>
  <c r="P34" i="6"/>
  <c r="P39" i="6" s="1"/>
  <c r="P32" i="6"/>
  <c r="P31" i="6"/>
  <c r="P30" i="6"/>
  <c r="P29" i="6"/>
  <c r="P33" i="6" s="1"/>
  <c r="P28" i="6"/>
  <c r="P22" i="6"/>
  <c r="P21" i="6"/>
  <c r="P20" i="6"/>
  <c r="P19" i="6"/>
  <c r="P18" i="6"/>
  <c r="P16" i="6"/>
  <c r="P15" i="6"/>
  <c r="P14" i="6"/>
  <c r="P13" i="6"/>
  <c r="P12" i="6"/>
  <c r="P10" i="6"/>
  <c r="P9" i="6"/>
  <c r="P8" i="6"/>
  <c r="P7" i="6"/>
  <c r="P6" i="6"/>
  <c r="P11" i="6" s="1"/>
  <c r="P23" i="6"/>
  <c r="P45" i="6"/>
  <c r="P60" i="6"/>
  <c r="P81" i="6"/>
  <c r="P102" i="6"/>
  <c r="P66" i="6"/>
  <c r="P87" i="6"/>
  <c r="P54" i="6"/>
  <c r="P17" i="6"/>
  <c r="P96" i="6"/>
  <c r="F119" i="1" l="1"/>
  <c r="F113" i="1"/>
  <c r="F19" i="1"/>
  <c r="F129" i="1"/>
  <c r="F132" i="1"/>
  <c r="F130" i="1"/>
  <c r="G134" i="1"/>
  <c r="L133" i="1"/>
  <c r="L131" i="1"/>
  <c r="L129" i="1"/>
  <c r="K134" i="1"/>
  <c r="I133" i="1"/>
  <c r="I131" i="1"/>
  <c r="I129" i="1"/>
  <c r="H134" i="1"/>
  <c r="F133" i="1"/>
  <c r="F131" i="1"/>
  <c r="D134" i="1"/>
  <c r="E134" i="1"/>
  <c r="L132" i="1"/>
  <c r="L130" i="1"/>
  <c r="J134" i="1"/>
  <c r="I132" i="1"/>
  <c r="I130" i="1"/>
  <c r="K11" i="4"/>
  <c r="K17" i="4"/>
  <c r="H71" i="2"/>
  <c r="H47" i="2"/>
  <c r="H123" i="3"/>
  <c r="H127" i="3" s="1"/>
  <c r="C123" i="3"/>
  <c r="C127" i="3" s="1"/>
  <c r="F123" i="3"/>
  <c r="F127" i="3" s="1"/>
  <c r="I123" i="3"/>
  <c r="I127" i="3" s="1"/>
  <c r="E123" i="3"/>
  <c r="E127" i="3" s="1"/>
  <c r="G123" i="3"/>
  <c r="G127" i="3" s="1"/>
  <c r="F13" i="1"/>
  <c r="F90" i="1"/>
  <c r="L13" i="1"/>
  <c r="L96" i="1"/>
  <c r="L119" i="1"/>
  <c r="I13" i="1"/>
  <c r="I25" i="1"/>
  <c r="I61" i="1"/>
  <c r="I96" i="1"/>
  <c r="I119" i="1"/>
  <c r="L90" i="1"/>
  <c r="L113" i="1"/>
  <c r="I19" i="1"/>
  <c r="I49" i="1"/>
  <c r="I90" i="1"/>
  <c r="I113" i="1"/>
  <c r="I37" i="1"/>
  <c r="I73" i="1"/>
  <c r="I43" i="1"/>
  <c r="F124" i="12"/>
  <c r="K13" i="7"/>
  <c r="N13" i="7"/>
  <c r="Q13" i="7"/>
  <c r="Q124" i="7" s="1"/>
  <c r="H13" i="7"/>
  <c r="E13" i="7"/>
  <c r="N25" i="7"/>
  <c r="H25" i="7"/>
  <c r="N43" i="7"/>
  <c r="H43" i="7"/>
  <c r="K25" i="7"/>
  <c r="E25" i="7"/>
  <c r="K43" i="7"/>
  <c r="E43" i="7"/>
  <c r="O124" i="7"/>
  <c r="L124" i="7"/>
  <c r="I124" i="7"/>
  <c r="F124" i="7"/>
  <c r="C124" i="7"/>
  <c r="P124" i="7"/>
  <c r="M124" i="7"/>
  <c r="J124" i="7"/>
  <c r="G124" i="7"/>
  <c r="D124" i="7"/>
  <c r="K91" i="5"/>
  <c r="K103" i="5"/>
  <c r="K128" i="5"/>
  <c r="K78" i="5"/>
  <c r="K97" i="5"/>
  <c r="K122" i="5"/>
  <c r="F129" i="5"/>
  <c r="D129" i="5"/>
  <c r="E129" i="5"/>
  <c r="C129" i="5"/>
  <c r="J129" i="5"/>
  <c r="I129" i="5"/>
  <c r="H129" i="5"/>
  <c r="G122" i="5"/>
  <c r="G128" i="5"/>
  <c r="G97" i="5"/>
  <c r="G91" i="5"/>
  <c r="G103" i="5"/>
  <c r="G15" i="5"/>
  <c r="G27" i="5"/>
  <c r="G46" i="5"/>
  <c r="G78" i="5"/>
  <c r="G21" i="5"/>
  <c r="G40" i="5"/>
  <c r="G52" i="5"/>
  <c r="K46" i="5"/>
  <c r="K40" i="5"/>
  <c r="K52" i="5"/>
  <c r="K21" i="5"/>
  <c r="K119" i="4"/>
  <c r="K125" i="4" s="1"/>
  <c r="H12" i="2"/>
  <c r="H24" i="2"/>
  <c r="L84" i="1"/>
  <c r="I84" i="1"/>
  <c r="F37" i="1"/>
  <c r="F43" i="1"/>
  <c r="F49" i="1"/>
  <c r="F25" i="1"/>
  <c r="L25" i="1"/>
  <c r="L43" i="1"/>
  <c r="L61" i="1"/>
  <c r="L19" i="1"/>
  <c r="L37" i="1"/>
  <c r="L49" i="1"/>
  <c r="L73" i="1"/>
  <c r="F134" i="1" l="1"/>
  <c r="I134" i="1"/>
  <c r="L134" i="1"/>
  <c r="I150" i="1"/>
  <c r="L150" i="1"/>
  <c r="F150" i="1"/>
  <c r="E124" i="7"/>
  <c r="H124" i="7"/>
  <c r="N124" i="7"/>
  <c r="K124" i="7"/>
  <c r="T43" i="7"/>
  <c r="G129" i="5"/>
  <c r="K129" i="5"/>
  <c r="H120" i="2"/>
  <c r="H125" i="2" s="1"/>
</calcChain>
</file>

<file path=xl/sharedStrings.xml><?xml version="1.0" encoding="utf-8"?>
<sst xmlns="http://schemas.openxmlformats.org/spreadsheetml/2006/main" count="7147" uniqueCount="474">
  <si>
    <t>المحافظة</t>
  </si>
  <si>
    <t>العائدية</t>
  </si>
  <si>
    <t>دور الحضانة</t>
  </si>
  <si>
    <t>الاطفال الموجودين</t>
  </si>
  <si>
    <t>الموظفين</t>
  </si>
  <si>
    <t>العاملين الآخرين</t>
  </si>
  <si>
    <t>Reactionary</t>
  </si>
  <si>
    <t>Employees</t>
  </si>
  <si>
    <t>Other workers</t>
  </si>
  <si>
    <t>Nursury homes</t>
  </si>
  <si>
    <t xml:space="preserve">نينوى </t>
  </si>
  <si>
    <t>اجهزة الدولة</t>
  </si>
  <si>
    <t>State agencies</t>
  </si>
  <si>
    <t>منظمات المجتمع المدني</t>
  </si>
  <si>
    <t>Non- Governmental Organisations(NGOs)</t>
  </si>
  <si>
    <t>قطاع خاص</t>
  </si>
  <si>
    <t>Private sector</t>
  </si>
  <si>
    <t>قطاع مختلط</t>
  </si>
  <si>
    <t>Mixed sector</t>
  </si>
  <si>
    <t>اخرى</t>
  </si>
  <si>
    <t>Other</t>
  </si>
  <si>
    <t xml:space="preserve">مجموع المحافظة </t>
  </si>
  <si>
    <t>Total</t>
  </si>
  <si>
    <t>كركوك</t>
  </si>
  <si>
    <t xml:space="preserve">المجموع الكلي </t>
  </si>
  <si>
    <t>ديالى</t>
  </si>
  <si>
    <t>الانبار</t>
  </si>
  <si>
    <t>بغداد</t>
  </si>
  <si>
    <t>بابل</t>
  </si>
  <si>
    <t>كربلاء</t>
  </si>
  <si>
    <t>واسط</t>
  </si>
  <si>
    <t xml:space="preserve">صلاح الدين </t>
  </si>
  <si>
    <t>النجف</t>
  </si>
  <si>
    <t>القادسية</t>
  </si>
  <si>
    <t>المثنى</t>
  </si>
  <si>
    <t>ذي قار</t>
  </si>
  <si>
    <t xml:space="preserve">ميسان </t>
  </si>
  <si>
    <t xml:space="preserve">البصرة </t>
  </si>
  <si>
    <t>الطاقة الاستيعابية Capacity</t>
  </si>
  <si>
    <t>المجموع</t>
  </si>
  <si>
    <t>30 and less</t>
  </si>
  <si>
    <t>نينوى</t>
  </si>
  <si>
    <t xml:space="preserve">المحافظة </t>
  </si>
  <si>
    <t>نوع الدار</t>
  </si>
  <si>
    <t xml:space="preserve">اوقات الدوام </t>
  </si>
  <si>
    <t>Work time</t>
  </si>
  <si>
    <t>Possession</t>
  </si>
  <si>
    <t xml:space="preserve">حضانة </t>
  </si>
  <si>
    <t xml:space="preserve">حضانة وروضة </t>
  </si>
  <si>
    <t xml:space="preserve">صباحاً فقط </t>
  </si>
  <si>
    <t>صباحاً ومساءاً</t>
  </si>
  <si>
    <t>ملك</t>
  </si>
  <si>
    <t>مستأجرة</t>
  </si>
  <si>
    <t>Morning</t>
  </si>
  <si>
    <t>Morning and afternoon</t>
  </si>
  <si>
    <t>Possesed</t>
  </si>
  <si>
    <t>Rented</t>
  </si>
  <si>
    <t xml:space="preserve">كركوك </t>
  </si>
  <si>
    <t xml:space="preserve">كربلاء </t>
  </si>
  <si>
    <t xml:space="preserve">واسط </t>
  </si>
  <si>
    <t xml:space="preserve">المثنى </t>
  </si>
  <si>
    <t xml:space="preserve">ذي قار </t>
  </si>
  <si>
    <t xml:space="preserve">البصرة  </t>
  </si>
  <si>
    <t>عدد مكونات بناية دار الحضانة حسب العائدية والمحافظة لسنة 2019</t>
  </si>
  <si>
    <t xml:space="preserve">غرفة الادارة </t>
  </si>
  <si>
    <t>غرفة نوم الاطفال</t>
  </si>
  <si>
    <t>قاعات تعليمية</t>
  </si>
  <si>
    <t xml:space="preserve">ساحات اللعب </t>
  </si>
  <si>
    <t>مطبخ</t>
  </si>
  <si>
    <t xml:space="preserve">المرافق الصحية </t>
  </si>
  <si>
    <t xml:space="preserve">غرفة عزل </t>
  </si>
  <si>
    <t xml:space="preserve">اخرى </t>
  </si>
  <si>
    <t xml:space="preserve">الانبار </t>
  </si>
  <si>
    <t xml:space="preserve">بغداد </t>
  </si>
  <si>
    <t xml:space="preserve">بابل </t>
  </si>
  <si>
    <t>صلاح الدين</t>
  </si>
  <si>
    <t xml:space="preserve">النجف </t>
  </si>
  <si>
    <t xml:space="preserve">القادسية </t>
  </si>
  <si>
    <t>طبيعة تصميم دار الحضانة</t>
  </si>
  <si>
    <t>عدد السيارات</t>
  </si>
  <si>
    <t>Nursery design</t>
  </si>
  <si>
    <t>Number of cars used</t>
  </si>
  <si>
    <t>غير مصممة كدار حضانة</t>
  </si>
  <si>
    <t>مصممة كدار حضانة</t>
  </si>
  <si>
    <t>مجموع</t>
  </si>
  <si>
    <t>Not designed as nursery home</t>
  </si>
  <si>
    <t>Designed as nursery home</t>
  </si>
  <si>
    <t>Possessed</t>
  </si>
  <si>
    <t>بيت سكن</t>
  </si>
  <si>
    <t>جزء من بيت</t>
  </si>
  <si>
    <t>حضانة اسرية</t>
  </si>
  <si>
    <t>House</t>
  </si>
  <si>
    <t>Part from a house</t>
  </si>
  <si>
    <t>Household nursing</t>
  </si>
  <si>
    <t xml:space="preserve">ديالى </t>
  </si>
  <si>
    <t xml:space="preserve">صلاح الين </t>
  </si>
  <si>
    <t xml:space="preserve">ذي قار  </t>
  </si>
  <si>
    <t>عدد مفردات بناية دار الحضانة حسب العائدية والمحافظة  لسنة 2019</t>
  </si>
  <si>
    <t>مفرغة هواء</t>
  </si>
  <si>
    <t xml:space="preserve">تلفزيون </t>
  </si>
  <si>
    <t xml:space="preserve">كاميرات مراقبة </t>
  </si>
  <si>
    <t xml:space="preserve">اجهزة التبريد والتدفئة </t>
  </si>
  <si>
    <t xml:space="preserve">كراسي صغيرة </t>
  </si>
  <si>
    <t xml:space="preserve">رحلات </t>
  </si>
  <si>
    <t xml:space="preserve">سبورة </t>
  </si>
  <si>
    <t xml:space="preserve">صندوق اسعافات </t>
  </si>
  <si>
    <t>ميزان لقياس الطفل</t>
  </si>
  <si>
    <t xml:space="preserve">قانص حشرات </t>
  </si>
  <si>
    <t>ميسان</t>
  </si>
  <si>
    <t>عدد الاطفال الموجودين في دور الحضانة حسب العائدية وفئات العمر والجنس والمحافظة لسنة 2019</t>
  </si>
  <si>
    <t>اقل من سنة</t>
  </si>
  <si>
    <t>1ــ2</t>
  </si>
  <si>
    <t>2ــ3</t>
  </si>
  <si>
    <t>3ــ4</t>
  </si>
  <si>
    <t>4ــ5</t>
  </si>
  <si>
    <t xml:space="preserve">ذكور </t>
  </si>
  <si>
    <t xml:space="preserve">اناث </t>
  </si>
  <si>
    <t>تعمل</t>
  </si>
  <si>
    <t>طالبة</t>
  </si>
  <si>
    <t>ربة بيت</t>
  </si>
  <si>
    <t>Worker</t>
  </si>
  <si>
    <t>Student</t>
  </si>
  <si>
    <t>Housewife</t>
  </si>
  <si>
    <t xml:space="preserve"> قطاع خاص</t>
  </si>
  <si>
    <t xml:space="preserve">القطاع الذي تعمل فيه الام       The sector the mother work in </t>
  </si>
  <si>
    <t>حكومي</t>
  </si>
  <si>
    <t>مختلط</t>
  </si>
  <si>
    <t xml:space="preserve">منظمات مجتمع مدني </t>
  </si>
  <si>
    <t>خاص</t>
  </si>
  <si>
    <t>Non- Governmental Organisations (NGOs)</t>
  </si>
  <si>
    <t>عدد الاطفال الموجودين في دور الحضانة خلال اشهر العطلة الصيفية  ( حزيران ، تموز ، آب ، ايلول ) حسب العائدية وفئات العمر والجنس لسنة 2019</t>
  </si>
  <si>
    <t>فئات العمر(سنة)</t>
  </si>
  <si>
    <t>حزيران</t>
  </si>
  <si>
    <t>تموز</t>
  </si>
  <si>
    <t xml:space="preserve">آب </t>
  </si>
  <si>
    <t>ايلول</t>
  </si>
  <si>
    <t>Age group (year)</t>
  </si>
  <si>
    <t>June</t>
  </si>
  <si>
    <t>July</t>
  </si>
  <si>
    <t>August</t>
  </si>
  <si>
    <t>Sep</t>
  </si>
  <si>
    <t>Less than 1</t>
  </si>
  <si>
    <t>1ـــ2</t>
  </si>
  <si>
    <t>2ـــ1</t>
  </si>
  <si>
    <t>2ـــ3</t>
  </si>
  <si>
    <t>3ـــ2</t>
  </si>
  <si>
    <t>3ـــ4</t>
  </si>
  <si>
    <t>4ـــ3</t>
  </si>
  <si>
    <t>4ـــ5</t>
  </si>
  <si>
    <t>5ـــ4</t>
  </si>
  <si>
    <t xml:space="preserve">المجموع </t>
  </si>
  <si>
    <t>عدد الاطفال الموجودين في دور الحضانة خلال اشهر العطلة الصيفية ( حزيران ، تموز ، آب ، ايلول ) حسب المحافظة وفئات العمر والجنس لسنة 2019</t>
  </si>
  <si>
    <t>Governorate</t>
  </si>
  <si>
    <t>اقل من 1</t>
  </si>
  <si>
    <t>Nenavah</t>
  </si>
  <si>
    <t>Kirkuk</t>
  </si>
  <si>
    <t>Dyala</t>
  </si>
  <si>
    <t>Al-Anbar</t>
  </si>
  <si>
    <t>Baghdad</t>
  </si>
  <si>
    <t>Babylon</t>
  </si>
  <si>
    <t>Kerbela</t>
  </si>
  <si>
    <t>Wasit</t>
  </si>
  <si>
    <t>فئات العمر (سنة)</t>
  </si>
  <si>
    <t>ذكور</t>
  </si>
  <si>
    <t>أناث</t>
  </si>
  <si>
    <t>Salah-Aldeen</t>
  </si>
  <si>
    <t>Al-Najaf</t>
  </si>
  <si>
    <t>Al-Qadesyia</t>
  </si>
  <si>
    <t>Al-muthanna</t>
  </si>
  <si>
    <t>فئات العمر  (سنة)</t>
  </si>
  <si>
    <t>Thi-Qar</t>
  </si>
  <si>
    <t>Missan</t>
  </si>
  <si>
    <t>البصرة</t>
  </si>
  <si>
    <t>Al-Basrah</t>
  </si>
  <si>
    <t>Number of physician visits, food availability and wages by reactionary for 2019</t>
  </si>
  <si>
    <t>عدد زيارات الطبيب</t>
  </si>
  <si>
    <t>دور الحضانة التي توفر تغذية</t>
  </si>
  <si>
    <t>دور الحضانة التي لاتوفر تغذية</t>
  </si>
  <si>
    <t xml:space="preserve">Nurseries which offer food </t>
  </si>
  <si>
    <t>مجانا</t>
  </si>
  <si>
    <t>بأجور</t>
  </si>
  <si>
    <t>Free</t>
  </si>
  <si>
    <t>With wages</t>
  </si>
  <si>
    <t xml:space="preserve">المثنى  </t>
  </si>
  <si>
    <t xml:space="preserve">ميسان  </t>
  </si>
  <si>
    <t>عنوان الوظيفة</t>
  </si>
  <si>
    <t xml:space="preserve"> بدون شهادة</t>
  </si>
  <si>
    <t>ابتدائية</t>
  </si>
  <si>
    <t>متوسطة</t>
  </si>
  <si>
    <t>اعدادية</t>
  </si>
  <si>
    <t>دبلوم</t>
  </si>
  <si>
    <t>بكالوريوس فأعلى</t>
  </si>
  <si>
    <t>Position title</t>
  </si>
  <si>
    <t>No certificate</t>
  </si>
  <si>
    <t>Primary</t>
  </si>
  <si>
    <t>Intermediate</t>
  </si>
  <si>
    <t>Preparatory</t>
  </si>
  <si>
    <t>Diploma</t>
  </si>
  <si>
    <t>Bachelor</t>
  </si>
  <si>
    <t>مديرة</t>
  </si>
  <si>
    <t>Manager</t>
  </si>
  <si>
    <t>معاون مديرة</t>
  </si>
  <si>
    <t>Assistant manager</t>
  </si>
  <si>
    <t>مرشدة</t>
  </si>
  <si>
    <t>Advisor</t>
  </si>
  <si>
    <t>مربية</t>
  </si>
  <si>
    <t>Nursemaid</t>
  </si>
  <si>
    <t>مراقبة باص</t>
  </si>
  <si>
    <t>Observor and bus observor</t>
  </si>
  <si>
    <t xml:space="preserve">القوى العاملة الفنية الادارية الاخرى </t>
  </si>
  <si>
    <t>Nursemaid/teacher</t>
  </si>
  <si>
    <t>Diyala</t>
  </si>
  <si>
    <t>التفاصيل</t>
  </si>
  <si>
    <t>Details</t>
  </si>
  <si>
    <t>الاجور والرواتب المدفوعة</t>
  </si>
  <si>
    <t>Wages and salaries paid</t>
  </si>
  <si>
    <t>المستلزمات السلعية</t>
  </si>
  <si>
    <t xml:space="preserve">الوقود </t>
  </si>
  <si>
    <t>Fuel and oil</t>
  </si>
  <si>
    <t>Commodity requirement</t>
  </si>
  <si>
    <t>ادوات احتياطية</t>
  </si>
  <si>
    <t xml:space="preserve">Spare parts </t>
  </si>
  <si>
    <t>قرطاسية</t>
  </si>
  <si>
    <t>stationery</t>
  </si>
  <si>
    <t>ماء</t>
  </si>
  <si>
    <t>Water</t>
  </si>
  <si>
    <t>كهرباء</t>
  </si>
  <si>
    <t>Electricity</t>
  </si>
  <si>
    <t xml:space="preserve">Others </t>
  </si>
  <si>
    <t>المستلزمات الخدمية</t>
  </si>
  <si>
    <t>مصروفات صيانة</t>
  </si>
  <si>
    <t>Maintenance expenses</t>
  </si>
  <si>
    <t>Service requirement</t>
  </si>
  <si>
    <t xml:space="preserve">مصروفات طبع </t>
  </si>
  <si>
    <t>Printing expenses</t>
  </si>
  <si>
    <t>مصروفات نقل</t>
  </si>
  <si>
    <t>Transport expenses</t>
  </si>
  <si>
    <t>ايجار مدفوع للمبنى</t>
  </si>
  <si>
    <t>Building rent</t>
  </si>
  <si>
    <t xml:space="preserve">Other </t>
  </si>
  <si>
    <t>مجموع المصروفات</t>
  </si>
  <si>
    <t>Total expenditures</t>
  </si>
  <si>
    <t>الايرادات</t>
  </si>
  <si>
    <t xml:space="preserve"> الحضانة </t>
  </si>
  <si>
    <t>Nursery revenues</t>
  </si>
  <si>
    <t>Revenues</t>
  </si>
  <si>
    <t xml:space="preserve"> نقل</t>
  </si>
  <si>
    <t>Transport revenues</t>
  </si>
  <si>
    <t>تبرعات ومساعدات</t>
  </si>
  <si>
    <t>Financial assistants</t>
  </si>
  <si>
    <t xml:space="preserve"> اخرى</t>
  </si>
  <si>
    <t>Other revenues</t>
  </si>
  <si>
    <t>مجموع الايرادات</t>
  </si>
  <si>
    <t>Total revenue</t>
  </si>
  <si>
    <t>Net revenue</t>
  </si>
  <si>
    <t>قادسية</t>
  </si>
  <si>
    <t>الوقود</t>
  </si>
  <si>
    <t xml:space="preserve">الحضانة </t>
  </si>
  <si>
    <t>نوع الموجودات</t>
  </si>
  <si>
    <t>الاراضي</t>
  </si>
  <si>
    <t>Lands</t>
  </si>
  <si>
    <t>مباني ومنشآت</t>
  </si>
  <si>
    <t>Buildings</t>
  </si>
  <si>
    <t>الآت ومعدات</t>
  </si>
  <si>
    <t>Equipment</t>
  </si>
  <si>
    <t>وسائط النقل</t>
  </si>
  <si>
    <t>Transports</t>
  </si>
  <si>
    <t>عدد وقوالب</t>
  </si>
  <si>
    <t>Mold&amp;items</t>
  </si>
  <si>
    <t>اثاث واجهزة مكتب</t>
  </si>
  <si>
    <t>Furnitures</t>
  </si>
  <si>
    <t>others</t>
  </si>
  <si>
    <t>* القيمة الدفترية في 1/1 : هي عبارة عن كلفة الشراء مطروحا منها الاندثار المتراكم لغاية 12/31 من السنة السابقة .</t>
  </si>
  <si>
    <t>المجموع الكلي</t>
  </si>
  <si>
    <t xml:space="preserve">جدول ( 3 ) </t>
  </si>
  <si>
    <t>Table ( 3 )</t>
  </si>
  <si>
    <t>جدول ( 2  )</t>
  </si>
  <si>
    <t>Table ( 2 )</t>
  </si>
  <si>
    <t>جدول ( 4 )</t>
  </si>
  <si>
    <t>Table ( 4 )</t>
  </si>
  <si>
    <t>جدول ( 5 )</t>
  </si>
  <si>
    <t>Table ( 5 )</t>
  </si>
  <si>
    <t>جدول ( 6 )</t>
  </si>
  <si>
    <t>Table ( 6 )</t>
  </si>
  <si>
    <t>جدول ( 7 )</t>
  </si>
  <si>
    <t>Table ( 7 )</t>
  </si>
  <si>
    <t>جدول ( 8 )</t>
  </si>
  <si>
    <t>Table ( 8 )</t>
  </si>
  <si>
    <t>جدول ( 9 )</t>
  </si>
  <si>
    <t>Table ( 9 )</t>
  </si>
  <si>
    <t>Table (10 )</t>
  </si>
  <si>
    <t>جدول ( 10 )</t>
  </si>
  <si>
    <t>جدول ( 11 )</t>
  </si>
  <si>
    <t>Table (11 )</t>
  </si>
  <si>
    <t>جدول ( 12 )</t>
  </si>
  <si>
    <t>Table ( 12 )</t>
  </si>
  <si>
    <t>جدول  ( 13 )</t>
  </si>
  <si>
    <t>Table ( 13 )</t>
  </si>
  <si>
    <t>جدول  ( 14)</t>
  </si>
  <si>
    <t>Table (14 )</t>
  </si>
  <si>
    <t>جدول ( 15 )</t>
  </si>
  <si>
    <t>Table ( 15 )</t>
  </si>
  <si>
    <t>تابع جدول  (11)</t>
  </si>
  <si>
    <t>تابع جدول ( 14 )</t>
  </si>
  <si>
    <t>توزيع الموظفين في دار الحضانة حسب العنوان الوظيفي والشهادة والجنس والعائدية  لسنة 2019</t>
  </si>
  <si>
    <t>توزيع الموظفين في دار الحضانة حسب العنوان الوظيفي والشهادة والجنس والمحافظة لسنة 2019</t>
  </si>
  <si>
    <t>تابع جدول (15)</t>
  </si>
  <si>
    <t xml:space="preserve">نوع اشغال المبنى </t>
  </si>
  <si>
    <t xml:space="preserve"> present Children </t>
  </si>
  <si>
    <t>Civil society organizations</t>
  </si>
  <si>
    <t>Nineveh</t>
  </si>
  <si>
    <t>Total province</t>
  </si>
  <si>
    <t>Salah Al-Deen</t>
  </si>
  <si>
    <t>AlQadisiya</t>
  </si>
  <si>
    <t>Al-Muthanna</t>
  </si>
  <si>
    <t>Thi Qar</t>
  </si>
  <si>
    <t>Maysan</t>
  </si>
  <si>
    <t>Al- Basrah</t>
  </si>
  <si>
    <t xml:space="preserve">Total </t>
  </si>
  <si>
    <t xml:space="preserve">Nineveh </t>
  </si>
  <si>
    <t>Distribution of nursery staff by job title, certificate, gender and governorate for the year 2019</t>
  </si>
  <si>
    <t>Distribution of employees in the nursery according to job title, certificate, gender and familial status for the year 2019</t>
  </si>
  <si>
    <t>Number of children in nurseries during the months of the summer vacation (June, July, August, and September) by family, age groups and gender for the year 2019</t>
  </si>
  <si>
    <t>Number of children in nursery schools during the months of the summer vacation (June, July, August, September) by governorate, age groups and gender for the year 2019</t>
  </si>
  <si>
    <t>Number of children in nurseries by family, age groups, gender and governorate for the year 2019</t>
  </si>
  <si>
    <t>Number of nursery building items by family and governorate for the year 2019</t>
  </si>
  <si>
    <t>The number of components of the nursery building by family and governorate for the year 2019</t>
  </si>
  <si>
    <t>Incubation</t>
  </si>
  <si>
    <t>Nursery and kindergarten</t>
  </si>
  <si>
    <t>other</t>
  </si>
  <si>
    <t>Management room</t>
  </si>
  <si>
    <t>Kids bedroom</t>
  </si>
  <si>
    <t>Educational halls</t>
  </si>
  <si>
    <t>Playgrounds</t>
  </si>
  <si>
    <t>kitchen</t>
  </si>
  <si>
    <t>Health facilities</t>
  </si>
  <si>
    <t>Isolation room</t>
  </si>
  <si>
    <t>The number of doctor visits</t>
  </si>
  <si>
    <t>Nurseries that do not provide feeding</t>
  </si>
  <si>
    <t>total</t>
  </si>
  <si>
    <t>Bus control</t>
  </si>
  <si>
    <t>nursemaid</t>
  </si>
  <si>
    <t>Other administrative technical manpower</t>
  </si>
  <si>
    <t xml:space="preserve">Sleeping beds
</t>
  </si>
  <si>
    <t xml:space="preserve">vicious air
</t>
  </si>
  <si>
    <t>Television</t>
  </si>
  <si>
    <t>security cameras</t>
  </si>
  <si>
    <t>Cooling and heating devices</t>
  </si>
  <si>
    <t xml:space="preserve">Small chairs
</t>
  </si>
  <si>
    <t>Trips</t>
  </si>
  <si>
    <t xml:space="preserve">First aid box
</t>
  </si>
  <si>
    <t>board</t>
  </si>
  <si>
    <t xml:space="preserve">Baby scale
</t>
  </si>
  <si>
    <t xml:space="preserve">Metal Fasteners for Windows (SEM)
</t>
  </si>
  <si>
    <t xml:space="preserve">  Insect killer
</t>
  </si>
  <si>
    <t>governmental</t>
  </si>
  <si>
    <t>mixed</t>
  </si>
  <si>
    <t xml:space="preserve">Civil society organizations
</t>
  </si>
  <si>
    <t>privet</t>
  </si>
  <si>
    <t>males</t>
  </si>
  <si>
    <t>femals</t>
  </si>
  <si>
    <t>females</t>
  </si>
  <si>
    <t>Capital additions during the year</t>
  </si>
  <si>
    <t>Asset type</t>
  </si>
  <si>
    <t>The book value is as at 1/1 of the beginning of the year</t>
  </si>
  <si>
    <t>Excluded fixed assets</t>
  </si>
  <si>
    <t>End of the current year *</t>
  </si>
  <si>
    <t>Book value as at 12/31 at the end of the year **</t>
  </si>
  <si>
    <t>* Book value in 1/1: It is the purchase cost minus the accumulated depreciation up to 12/31 of the previous year.</t>
  </si>
  <si>
    <t>** Book value on 12/31: It equals the book value in 1/1 + total additions - excluded fixed assets - extinction of the current year.</t>
  </si>
  <si>
    <t>** القيمة الدفترية في 31/12: وهي تساوي القيمة الدفترية في 1/1 + إجمالي الإضافات - الأصول الثابتة المستبعدة - انقراض العام الحالي.</t>
  </si>
  <si>
    <t>_</t>
  </si>
  <si>
    <t>31- 50</t>
  </si>
  <si>
    <t>70-51</t>
  </si>
  <si>
    <t xml:space="preserve">90-71  </t>
  </si>
  <si>
    <t xml:space="preserve">  91 فأكثر</t>
  </si>
  <si>
    <t>Al- Qadisiya</t>
  </si>
  <si>
    <t>Al-Qadisiya</t>
  </si>
  <si>
    <t>Al - Qadisiya</t>
  </si>
  <si>
    <t>All Total</t>
  </si>
  <si>
    <t xml:space="preserve">All Total </t>
  </si>
  <si>
    <t>العاملون في الخدمات ويشمل (طباخ،سائق،حارس،منظف،معينة،الخ</t>
  </si>
  <si>
    <t>ALLTotal</t>
  </si>
  <si>
    <t>ook</t>
  </si>
  <si>
    <t>القيمة الدفترية كما في 1/1من بداية السنة (1)</t>
  </si>
  <si>
    <t>الاضافات الرأسمالية خلال السنة (2)</t>
  </si>
  <si>
    <t>الموجودات الثابتة المستبعدة (3)</t>
  </si>
  <si>
    <t>اندثار العام الحالي حسب النظام المحاسبي الموحد*(4)</t>
  </si>
  <si>
    <t>القيمة الدفترية كما في 31/12 نهاية السنة **(5)</t>
  </si>
  <si>
    <t xml:space="preserve">اجهزة الدولة </t>
  </si>
  <si>
    <t>يتبع جدول ( 2  )</t>
  </si>
  <si>
    <t>Table ( 2 ) con.</t>
  </si>
  <si>
    <t>تابع جدول ( 2  )</t>
  </si>
  <si>
    <t>Table ( 4 ) con.</t>
  </si>
  <si>
    <t>يتبع جدول ( 4 )</t>
  </si>
  <si>
    <t>تابع جدول ( 4 )</t>
  </si>
  <si>
    <t>دور الحضانة حسب نوعها واوقات الدوام ونوع اشغال المبنى حسب العائدية والمحافظة  لسنة 2019</t>
  </si>
  <si>
    <t>الطاقة الاستيعابية لدور الحضانة حسب العائدية والمحافظة لسنة 2019</t>
  </si>
  <si>
    <t>30-0</t>
  </si>
  <si>
    <t>91 and more</t>
  </si>
  <si>
    <t xml:space="preserve">يتبع جدول ( 3 ) </t>
  </si>
  <si>
    <t xml:space="preserve">تابع جدول ( 3 ) </t>
  </si>
  <si>
    <t>Table ( 3 ) con.</t>
  </si>
  <si>
    <t>Table ( 5 ) con.</t>
  </si>
  <si>
    <t>يتبع جدول ( 5 )</t>
  </si>
  <si>
    <t>تابع جدول ( 5 )</t>
  </si>
  <si>
    <t>تابع جدول ( 6 )</t>
  </si>
  <si>
    <t>دور الحضانة حسب العائدية وطبيعة تصميمها والسيارات المستخدمة  لنقل الاطفال على مستوى المحافظة  لسنة 2019</t>
  </si>
  <si>
    <t>يتبع جدول ( 6 )</t>
  </si>
  <si>
    <t xml:space="preserve">Table ( 6 ) con. </t>
  </si>
  <si>
    <t>يتبع جدول ( 7 )</t>
  </si>
  <si>
    <t>Table ( 7 ) con.</t>
  </si>
  <si>
    <t>تابع جدول ( 7 )</t>
  </si>
  <si>
    <t>يتبع جدول ( 8 )</t>
  </si>
  <si>
    <t>تابع جدول ( 8 )</t>
  </si>
  <si>
    <t>Table ( 8 ) con.</t>
  </si>
  <si>
    <t>يتبع جدول ( 9 )</t>
  </si>
  <si>
    <t>تابع جدول ( 9 )</t>
  </si>
  <si>
    <t>Table ( 9 ) con.</t>
  </si>
  <si>
    <t>الحالة العملية للأم او القائم بالرعاية حسب العائدية والجنس والمحافظة  لسنة 2019</t>
  </si>
  <si>
    <t>عدد الاطفال الموجودين في دار الحضانة حسب  الجنس والقطاع التي تعمل به الأم  او القائم بالرعاية وحسب العائدية وقطاع العمل  والمحافظة لسنة 2019</t>
  </si>
  <si>
    <t>يتبع جدول ( 10 )</t>
  </si>
  <si>
    <t>Table (10 ) con.</t>
  </si>
  <si>
    <t>تابع جدول ( 10 )</t>
  </si>
  <si>
    <t>Table (11) con.</t>
  </si>
  <si>
    <t xml:space="preserve"> 3 - 2 </t>
  </si>
  <si>
    <t xml:space="preserve"> 2 - 1 </t>
  </si>
  <si>
    <t xml:space="preserve"> 4 - 3 </t>
  </si>
  <si>
    <t xml:space="preserve"> 5 - 4 </t>
  </si>
  <si>
    <t>Table ( 12 ) con.</t>
  </si>
  <si>
    <t>يتبع جدول ( 12 )</t>
  </si>
  <si>
    <t>يتبع جدول  ( 13 )</t>
  </si>
  <si>
    <t>Table ( 13 ) con.</t>
  </si>
  <si>
    <t>تابع جدول  ( 13 )</t>
  </si>
  <si>
    <t>Table (14 ) con.</t>
  </si>
  <si>
    <t>يتبع جدول (15 )</t>
  </si>
  <si>
    <t>Table (15 ) con.</t>
  </si>
  <si>
    <t>Table  ( 16 )</t>
  </si>
  <si>
    <t>Table  ( 16 ) con.</t>
  </si>
  <si>
    <t xml:space="preserve"> تابع جدول (16)</t>
  </si>
  <si>
    <t>جدول  ( 17 )</t>
  </si>
  <si>
    <t>Table ( 17 )</t>
  </si>
  <si>
    <t>جدول ( 16)</t>
  </si>
  <si>
    <t>يتبع جدول  ( 17 )</t>
  </si>
  <si>
    <t>تابع جدول  ( 17 )</t>
  </si>
  <si>
    <t>Table ( 17 ) con.</t>
  </si>
  <si>
    <t>Numbers of nurseries,  present Children, employees and other workers by family, gender and governorate for the year 2019</t>
  </si>
  <si>
    <t>The capacity of nurseries by property and  governorate for  2019</t>
  </si>
  <si>
    <t>Nurseries according to their type, working hours, type of building work, property and governorate for the year 2019</t>
  </si>
  <si>
    <t>Nurseries by property , design and vehicle used for transporting children via governorate for 2019</t>
  </si>
  <si>
    <t>Work status of the mother or caregiver by property, gender and governorate for the year 2019</t>
  </si>
  <si>
    <t>Number of children in the nursery according to gender and the sector in which the mother or caregiver works and according to property , sector of work, return and governorate for the year 2019</t>
  </si>
  <si>
    <t>Expenditures and revenues of nurseries in the private sector by governorate  (in thousand) dinars (ID) for the year 2019</t>
  </si>
  <si>
    <t>Value of fixed assets in nurseries for the private sector by governorate (in thousand) dinars ( ID) for the year 2019</t>
  </si>
  <si>
    <t>قيمة الموجودات الثابتة  في دور الحضانة للقطاع الخاص حسب المحافظة  (بالالف) دينار عراقي لسنة 2019</t>
  </si>
  <si>
    <t xml:space="preserve">مصروفات وايرادات دور الحضانة في القطاع الخاص حسب المحافظة (بالالف) دينار عراقي  لسنة 2019   </t>
  </si>
  <si>
    <t>Servicce workers including (cook,driver,guard,cleaning worker supporter,etc)</t>
  </si>
  <si>
    <t>The number of physician visits ( follow-up committees) by the Social care Department and the availability of nutrition wages by property and governorate for 2019</t>
  </si>
  <si>
    <t>Table (12) con.</t>
  </si>
  <si>
    <t>تابع جدول (12)</t>
  </si>
  <si>
    <t>* المبلغ الصافي</t>
  </si>
  <si>
    <t>* المبلغ الصافي = مجموع الايرادات (-) مجموع النفقات (المصروفات)</t>
  </si>
  <si>
    <t>أعداد دور الحضانة والاطفال الموجودين والموظفين والعاملين الآخرين حسب العائدية والجنس والمحافظة لسنة 2019</t>
  </si>
  <si>
    <t>*اخرى</t>
  </si>
  <si>
    <t xml:space="preserve">أسّرة النوم </t>
  </si>
  <si>
    <t xml:space="preserve">مشابك معدنية للشبابيك (سيم) </t>
  </si>
  <si>
    <t xml:space="preserve">مشابك معدنية للشبابيك (سيم)  </t>
  </si>
  <si>
    <t>فئات العمر Age group</t>
  </si>
  <si>
    <t>2 - 3</t>
  </si>
  <si>
    <t>3 - 4</t>
  </si>
  <si>
    <t>4 - 5</t>
  </si>
  <si>
    <t>1- 2</t>
  </si>
  <si>
    <t>عدد زيارات الطبيب ( لجان المتابعة ) من قبل دائرة الرعاية الاجتماعية ومدى توفر التغذية حسب نوع الاجر والعائدية والمحافظة لسنة 2019</t>
  </si>
  <si>
    <t>* اخرى / يقصد بها غير ما ذكر اعلاه مثال على ذلك ( كنيسة ، العتبة الحسينية ، ...الخ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</si>
</sst>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2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  <scheme val="minor"/>
    </font>
    <font>
      <b/>
      <sz val="1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  <charset val="178"/>
      <scheme val="minor"/>
    </font>
    <font>
      <b/>
      <sz val="12"/>
      <color theme="1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1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5" fillId="0" borderId="0"/>
  </cellStyleXfs>
  <cellXfs count="970">
    <xf numFmtId="0" fontId="0" fillId="0" borderId="0" xfId="0"/>
    <xf numFmtId="0" fontId="3" fillId="0" borderId="0" xfId="1"/>
    <xf numFmtId="0" fontId="4" fillId="0" borderId="1" xfId="1" applyFont="1" applyBorder="1" applyAlignment="1">
      <alignment vertical="center"/>
    </xf>
    <xf numFmtId="0" fontId="4" fillId="0" borderId="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6" fillId="0" borderId="6" xfId="2" applyFont="1" applyBorder="1" applyAlignment="1">
      <alignment horizontal="right" vertical="center" indent="2"/>
    </xf>
    <xf numFmtId="0" fontId="4" fillId="0" borderId="7" xfId="1" applyFont="1" applyBorder="1" applyAlignment="1">
      <alignment horizontal="center" vertical="center" wrapText="1"/>
    </xf>
    <xf numFmtId="0" fontId="6" fillId="0" borderId="7" xfId="2" applyFont="1" applyBorder="1" applyAlignment="1">
      <alignment horizontal="right" vertical="center" indent="2"/>
    </xf>
    <xf numFmtId="0" fontId="6" fillId="0" borderId="7" xfId="1" applyFont="1" applyBorder="1" applyAlignment="1">
      <alignment horizontal="right" vertical="center" indent="1"/>
    </xf>
    <xf numFmtId="0" fontId="6" fillId="0" borderId="7" xfId="4" applyFont="1" applyBorder="1" applyAlignment="1">
      <alignment horizontal="right" vertical="center" indent="1"/>
    </xf>
    <xf numFmtId="0" fontId="4" fillId="0" borderId="7" xfId="1" applyFont="1" applyBorder="1" applyAlignment="1">
      <alignment horizontal="left" vertical="center" wrapText="1" readingOrder="1"/>
    </xf>
    <xf numFmtId="0" fontId="4" fillId="0" borderId="8" xfId="1" applyFont="1" applyBorder="1" applyAlignment="1">
      <alignment horizontal="center" vertical="center" wrapText="1"/>
    </xf>
    <xf numFmtId="0" fontId="6" fillId="0" borderId="8" xfId="2" applyFont="1" applyBorder="1" applyAlignment="1">
      <alignment horizontal="right" vertical="center" indent="2"/>
    </xf>
    <xf numFmtId="0" fontId="6" fillId="0" borderId="8" xfId="1" applyFont="1" applyBorder="1" applyAlignment="1">
      <alignment horizontal="right" vertical="center" indent="1"/>
    </xf>
    <xf numFmtId="0" fontId="4" fillId="0" borderId="8" xfId="1" applyFont="1" applyBorder="1" applyAlignment="1">
      <alignment horizontal="left" vertical="center" wrapText="1" readingOrder="1"/>
    </xf>
    <xf numFmtId="0" fontId="4" fillId="0" borderId="9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right" vertical="center" indent="1"/>
    </xf>
    <xf numFmtId="0" fontId="4" fillId="0" borderId="9" xfId="1" applyFont="1" applyBorder="1" applyAlignment="1">
      <alignment horizontal="left" vertical="center" wrapText="1" readingOrder="1"/>
    </xf>
    <xf numFmtId="0" fontId="6" fillId="0" borderId="3" xfId="2" applyFont="1" applyBorder="1" applyAlignment="1">
      <alignment horizontal="right" vertical="center" indent="2"/>
    </xf>
    <xf numFmtId="0" fontId="6" fillId="0" borderId="3" xfId="1" applyFont="1" applyBorder="1" applyAlignment="1">
      <alignment horizontal="right" vertical="center" indent="1"/>
    </xf>
    <xf numFmtId="0" fontId="4" fillId="0" borderId="3" xfId="1" applyFont="1" applyBorder="1" applyAlignment="1">
      <alignment horizontal="left" vertical="center" wrapText="1" readingOrder="1"/>
    </xf>
    <xf numFmtId="0" fontId="6" fillId="0" borderId="4" xfId="1" applyFont="1" applyBorder="1" applyAlignment="1">
      <alignment horizontal="right" vertical="center" indent="1"/>
    </xf>
    <xf numFmtId="0" fontId="4" fillId="0" borderId="4" xfId="1" applyFont="1" applyBorder="1" applyAlignment="1">
      <alignment horizontal="left" vertical="center" wrapText="1" readingOrder="1"/>
    </xf>
    <xf numFmtId="0" fontId="3" fillId="0" borderId="10" xfId="1" applyBorder="1"/>
    <xf numFmtId="0" fontId="4" fillId="0" borderId="10" xfId="1" applyFont="1" applyBorder="1" applyAlignment="1">
      <alignment horizontal="center" vertical="center" wrapText="1"/>
    </xf>
    <xf numFmtId="0" fontId="3" fillId="0" borderId="0" xfId="2"/>
    <xf numFmtId="0" fontId="7" fillId="0" borderId="0" xfId="2" applyFont="1" applyAlignment="1"/>
    <xf numFmtId="0" fontId="4" fillId="0" borderId="1" xfId="2" applyFont="1" applyBorder="1" applyAlignment="1"/>
    <xf numFmtId="0" fontId="6" fillId="0" borderId="0" xfId="2" applyFont="1"/>
    <xf numFmtId="0" fontId="4" fillId="0" borderId="7" xfId="2" applyFont="1" applyBorder="1" applyAlignment="1">
      <alignment horizontal="center" vertical="center" readingOrder="2"/>
    </xf>
    <xf numFmtId="0" fontId="4" fillId="0" borderId="7" xfId="2" applyFont="1" applyBorder="1" applyAlignment="1">
      <alignment horizontal="center" vertical="center" readingOrder="1"/>
    </xf>
    <xf numFmtId="0" fontId="4" fillId="0" borderId="0" xfId="2" applyFont="1" applyBorder="1" applyAlignment="1">
      <alignment horizontal="center" vertical="center" readingOrder="1"/>
    </xf>
    <xf numFmtId="0" fontId="4" fillId="0" borderId="0" xfId="2" applyFont="1" applyBorder="1" applyAlignment="1">
      <alignment horizontal="center" vertical="center"/>
    </xf>
    <xf numFmtId="0" fontId="4" fillId="0" borderId="6" xfId="2" applyFont="1" applyBorder="1" applyAlignment="1">
      <alignment horizontal="left" vertical="center" wrapText="1" readingOrder="1"/>
    </xf>
    <xf numFmtId="0" fontId="4" fillId="0" borderId="7" xfId="2" applyFont="1" applyBorder="1" applyAlignment="1">
      <alignment horizontal="left" vertical="center" wrapText="1" readingOrder="1"/>
    </xf>
    <xf numFmtId="0" fontId="6" fillId="0" borderId="4" xfId="2" applyFont="1" applyBorder="1" applyAlignment="1">
      <alignment horizontal="right" vertical="center" indent="2"/>
    </xf>
    <xf numFmtId="0" fontId="4" fillId="0" borderId="4" xfId="2" applyFont="1" applyBorder="1" applyAlignment="1">
      <alignment horizontal="left" vertical="center" wrapText="1" readingOrder="1"/>
    </xf>
    <xf numFmtId="0" fontId="4" fillId="0" borderId="3" xfId="2" applyFont="1" applyBorder="1" applyAlignment="1">
      <alignment horizontal="left" vertical="center" wrapText="1" readingOrder="1"/>
    </xf>
    <xf numFmtId="0" fontId="6" fillId="0" borderId="0" xfId="2" applyFont="1" applyBorder="1" applyAlignment="1">
      <alignment horizontal="right" vertical="center" indent="2"/>
    </xf>
    <xf numFmtId="0" fontId="4" fillId="0" borderId="0" xfId="2" applyFont="1" applyBorder="1" applyAlignment="1">
      <alignment horizontal="left" vertical="center" wrapText="1" readingOrder="1"/>
    </xf>
    <xf numFmtId="0" fontId="4" fillId="0" borderId="8" xfId="2" applyFont="1" applyBorder="1" applyAlignment="1">
      <alignment horizontal="left" vertical="center" wrapText="1" readingOrder="1"/>
    </xf>
    <xf numFmtId="0" fontId="6" fillId="0" borderId="9" xfId="2" applyFont="1" applyBorder="1" applyAlignment="1">
      <alignment horizontal="right" vertical="center" indent="2"/>
    </xf>
    <xf numFmtId="0" fontId="4" fillId="0" borderId="9" xfId="2" applyFont="1" applyBorder="1" applyAlignment="1">
      <alignment horizontal="left" vertical="center" wrapText="1" readingOrder="1"/>
    </xf>
    <xf numFmtId="0" fontId="6" fillId="0" borderId="5" xfId="2" applyFont="1" applyBorder="1" applyAlignment="1">
      <alignment horizontal="right" vertical="center" indent="2"/>
    </xf>
    <xf numFmtId="0" fontId="3" fillId="0" borderId="0" xfId="5"/>
    <xf numFmtId="0" fontId="4" fillId="0" borderId="1" xfId="5" applyFont="1" applyBorder="1" applyAlignment="1"/>
    <xf numFmtId="0" fontId="10" fillId="0" borderId="0" xfId="5" applyFont="1" applyBorder="1" applyAlignment="1"/>
    <xf numFmtId="0" fontId="4" fillId="0" borderId="0" xfId="5" applyFont="1" applyBorder="1" applyAlignment="1">
      <alignment horizontal="center" vertical="center"/>
    </xf>
    <xf numFmtId="0" fontId="4" fillId="0" borderId="0" xfId="5" applyFont="1" applyBorder="1" applyAlignment="1">
      <alignment horizontal="center" vertical="center" wrapText="1"/>
    </xf>
    <xf numFmtId="0" fontId="4" fillId="0" borderId="7" xfId="2" applyFont="1" applyBorder="1" applyAlignment="1">
      <alignment vertical="center" wrapText="1"/>
    </xf>
    <xf numFmtId="0" fontId="3" fillId="0" borderId="0" xfId="6"/>
    <xf numFmtId="0" fontId="4" fillId="0" borderId="1" xfId="6" applyFont="1" applyBorder="1" applyAlignment="1"/>
    <xf numFmtId="0" fontId="3" fillId="0" borderId="0" xfId="6" applyAlignment="1">
      <alignment horizontal="center" vertical="center"/>
    </xf>
    <xf numFmtId="0" fontId="4" fillId="0" borderId="2" xfId="6" applyFont="1" applyBorder="1" applyAlignment="1">
      <alignment horizontal="center" vertical="center"/>
    </xf>
    <xf numFmtId="0" fontId="6" fillId="0" borderId="3" xfId="6" applyFont="1" applyBorder="1" applyAlignment="1">
      <alignment horizontal="right" vertical="center" indent="2"/>
    </xf>
    <xf numFmtId="0" fontId="6" fillId="0" borderId="7" xfId="6" applyFont="1" applyBorder="1" applyAlignment="1">
      <alignment horizontal="right" vertical="center" indent="2"/>
    </xf>
    <xf numFmtId="0" fontId="4" fillId="0" borderId="7" xfId="6" applyFont="1" applyBorder="1" applyAlignment="1">
      <alignment horizontal="left" vertical="center" wrapText="1" readingOrder="1"/>
    </xf>
    <xf numFmtId="0" fontId="4" fillId="0" borderId="8" xfId="6" applyFont="1" applyBorder="1" applyAlignment="1">
      <alignment horizontal="center" vertical="center"/>
    </xf>
    <xf numFmtId="0" fontId="6" fillId="0" borderId="8" xfId="6" applyFont="1" applyBorder="1" applyAlignment="1">
      <alignment horizontal="right" vertical="center" indent="2"/>
    </xf>
    <xf numFmtId="0" fontId="4" fillId="0" borderId="8" xfId="6" applyFont="1" applyBorder="1" applyAlignment="1">
      <alignment horizontal="left" vertical="center" wrapText="1" readingOrder="1"/>
    </xf>
    <xf numFmtId="0" fontId="6" fillId="0" borderId="9" xfId="6" applyFont="1" applyBorder="1" applyAlignment="1">
      <alignment horizontal="right" vertical="center" indent="2"/>
    </xf>
    <xf numFmtId="0" fontId="4" fillId="0" borderId="9" xfId="6" applyFont="1" applyBorder="1" applyAlignment="1">
      <alignment horizontal="left" vertical="center" wrapText="1" readingOrder="1"/>
    </xf>
    <xf numFmtId="0" fontId="3" fillId="0" borderId="0" xfId="7"/>
    <xf numFmtId="0" fontId="4" fillId="0" borderId="1" xfId="7" applyFont="1" applyBorder="1" applyAlignment="1">
      <alignment vertical="center"/>
    </xf>
    <xf numFmtId="0" fontId="11" fillId="0" borderId="0" xfId="7" applyFont="1" applyBorder="1" applyAlignment="1">
      <alignment horizontal="center" vertical="center" wrapText="1"/>
    </xf>
    <xf numFmtId="0" fontId="4" fillId="0" borderId="0" xfId="7" applyFont="1" applyBorder="1" applyAlignment="1">
      <alignment horizontal="center" vertical="center" wrapText="1"/>
    </xf>
    <xf numFmtId="0" fontId="12" fillId="0" borderId="0" xfId="7" applyFont="1" applyBorder="1" applyAlignment="1">
      <alignment horizontal="center" vertical="center" wrapText="1"/>
    </xf>
    <xf numFmtId="0" fontId="12" fillId="0" borderId="4" xfId="7" applyFont="1" applyBorder="1" applyAlignment="1">
      <alignment horizontal="center" vertical="center" wrapText="1"/>
    </xf>
    <xf numFmtId="0" fontId="13" fillId="0" borderId="4" xfId="7" applyFont="1" applyBorder="1" applyAlignment="1">
      <alignment horizontal="center" vertical="center" wrapText="1"/>
    </xf>
    <xf numFmtId="0" fontId="12" fillId="0" borderId="4" xfId="7" applyFont="1" applyBorder="1" applyAlignment="1">
      <alignment vertical="center" wrapText="1"/>
    </xf>
    <xf numFmtId="0" fontId="4" fillId="0" borderId="7" xfId="7" applyFont="1" applyBorder="1" applyAlignment="1">
      <alignment horizontal="left" vertical="center" wrapText="1" readingOrder="1"/>
    </xf>
    <xf numFmtId="0" fontId="4" fillId="0" borderId="8" xfId="7" applyFont="1" applyBorder="1" applyAlignment="1">
      <alignment horizontal="left" vertical="center" wrapText="1" readingOrder="1"/>
    </xf>
    <xf numFmtId="0" fontId="4" fillId="0" borderId="9" xfId="7" applyFont="1" applyBorder="1" applyAlignment="1">
      <alignment horizontal="right" vertical="center"/>
    </xf>
    <xf numFmtId="0" fontId="3" fillId="0" borderId="0" xfId="8"/>
    <xf numFmtId="0" fontId="4" fillId="0" borderId="2" xfId="8" applyFont="1" applyBorder="1" applyAlignment="1">
      <alignment horizontal="center" vertical="center" wrapText="1"/>
    </xf>
    <xf numFmtId="0" fontId="4" fillId="0" borderId="4" xfId="8" applyFont="1" applyBorder="1" applyAlignment="1">
      <alignment horizontal="center" vertical="center" wrapText="1"/>
    </xf>
    <xf numFmtId="0" fontId="4" fillId="0" borderId="7" xfId="8" applyFont="1" applyBorder="1" applyAlignment="1">
      <alignment horizontal="right" vertical="center" wrapText="1"/>
    </xf>
    <xf numFmtId="0" fontId="6" fillId="0" borderId="7" xfId="8" applyFont="1" applyBorder="1" applyAlignment="1">
      <alignment horizontal="right" vertical="center" indent="1"/>
    </xf>
    <xf numFmtId="0" fontId="11" fillId="0" borderId="7" xfId="8" applyFont="1" applyBorder="1" applyAlignment="1">
      <alignment horizontal="left" vertical="center" wrapText="1" readingOrder="1"/>
    </xf>
    <xf numFmtId="0" fontId="12" fillId="0" borderId="7" xfId="8" applyFont="1" applyBorder="1" applyAlignment="1">
      <alignment horizontal="left" vertical="center" wrapText="1" readingOrder="1"/>
    </xf>
    <xf numFmtId="0" fontId="4" fillId="0" borderId="7" xfId="8" applyFont="1" applyFill="1" applyBorder="1" applyAlignment="1">
      <alignment horizontal="right" vertical="center" wrapText="1"/>
    </xf>
    <xf numFmtId="0" fontId="4" fillId="0" borderId="8" xfId="8" applyFont="1" applyFill="1" applyBorder="1" applyAlignment="1">
      <alignment horizontal="right" vertical="center" wrapText="1"/>
    </xf>
    <xf numFmtId="0" fontId="6" fillId="0" borderId="8" xfId="8" applyFont="1" applyBorder="1" applyAlignment="1">
      <alignment horizontal="right" vertical="center" indent="1"/>
    </xf>
    <xf numFmtId="0" fontId="11" fillId="0" borderId="8" xfId="8" applyFont="1" applyBorder="1" applyAlignment="1">
      <alignment horizontal="left" vertical="center" wrapText="1" readingOrder="1"/>
    </xf>
    <xf numFmtId="0" fontId="4" fillId="0" borderId="9" xfId="8" applyFont="1" applyBorder="1" applyAlignment="1">
      <alignment horizontal="right" vertical="center" wrapText="1"/>
    </xf>
    <xf numFmtId="0" fontId="6" fillId="0" borderId="9" xfId="8" applyFont="1" applyBorder="1" applyAlignment="1">
      <alignment horizontal="right" vertical="center" indent="1"/>
    </xf>
    <xf numFmtId="0" fontId="3" fillId="0" borderId="10" xfId="8" applyBorder="1"/>
    <xf numFmtId="0" fontId="3" fillId="0" borderId="0" xfId="3"/>
    <xf numFmtId="0" fontId="4" fillId="0" borderId="8" xfId="3" applyFont="1" applyBorder="1" applyAlignment="1">
      <alignment vertical="center"/>
    </xf>
    <xf numFmtId="0" fontId="6" fillId="0" borderId="7" xfId="3" applyFont="1" applyBorder="1" applyAlignment="1">
      <alignment horizontal="right" vertical="center" indent="1"/>
    </xf>
    <xf numFmtId="0" fontId="4" fillId="0" borderId="8" xfId="3" applyFont="1" applyBorder="1" applyAlignment="1">
      <alignment vertical="center" wrapText="1"/>
    </xf>
    <xf numFmtId="0" fontId="11" fillId="0" borderId="8" xfId="3" applyFont="1" applyBorder="1" applyAlignment="1">
      <alignment vertical="center" wrapText="1"/>
    </xf>
    <xf numFmtId="164" fontId="16" fillId="0" borderId="7" xfId="9" applyNumberFormat="1" applyFont="1" applyBorder="1" applyAlignment="1">
      <alignment horizontal="right" vertical="center" indent="1"/>
    </xf>
    <xf numFmtId="164" fontId="6" fillId="0" borderId="7" xfId="3" applyNumberFormat="1" applyFont="1" applyBorder="1" applyAlignment="1">
      <alignment horizontal="right" vertical="center" indent="1"/>
    </xf>
    <xf numFmtId="0" fontId="4" fillId="0" borderId="8" xfId="3" applyFont="1" applyFill="1" applyBorder="1" applyAlignment="1">
      <alignment vertical="center"/>
    </xf>
    <xf numFmtId="0" fontId="4" fillId="0" borderId="8" xfId="3" applyFont="1" applyFill="1" applyBorder="1" applyAlignment="1">
      <alignment vertical="center" wrapText="1"/>
    </xf>
    <xf numFmtId="0" fontId="4" fillId="0" borderId="7" xfId="3" applyFont="1" applyFill="1" applyBorder="1" applyAlignment="1">
      <alignment vertical="center"/>
    </xf>
    <xf numFmtId="0" fontId="4" fillId="0" borderId="7" xfId="3" applyFont="1" applyFill="1" applyBorder="1" applyAlignment="1">
      <alignment vertical="center" wrapText="1"/>
    </xf>
    <xf numFmtId="0" fontId="4" fillId="0" borderId="4" xfId="3" applyFont="1" applyBorder="1" applyAlignment="1">
      <alignment vertical="center"/>
    </xf>
    <xf numFmtId="164" fontId="6" fillId="0" borderId="4" xfId="3" applyNumberFormat="1" applyFont="1" applyBorder="1" applyAlignment="1">
      <alignment horizontal="right" vertical="center" indent="1"/>
    </xf>
    <xf numFmtId="0" fontId="3" fillId="0" borderId="0" xfId="10"/>
    <xf numFmtId="0" fontId="4" fillId="0" borderId="11" xfId="10" applyFont="1" applyBorder="1" applyAlignment="1">
      <alignment horizontal="center" vertical="center"/>
    </xf>
    <xf numFmtId="0" fontId="4" fillId="0" borderId="9" xfId="10" applyFont="1" applyBorder="1" applyAlignment="1">
      <alignment horizontal="center" vertical="center"/>
    </xf>
    <xf numFmtId="0" fontId="4" fillId="0" borderId="7" xfId="10" applyFont="1" applyBorder="1" applyAlignment="1">
      <alignment horizontal="right" vertical="center"/>
    </xf>
    <xf numFmtId="0" fontId="6" fillId="0" borderId="7" xfId="10" applyFont="1" applyBorder="1" applyAlignment="1">
      <alignment horizontal="right" vertical="center" indent="2"/>
    </xf>
    <xf numFmtId="0" fontId="4" fillId="0" borderId="7" xfId="10" applyFont="1" applyBorder="1" applyAlignment="1">
      <alignment horizontal="left" vertical="center" wrapText="1" readingOrder="1"/>
    </xf>
    <xf numFmtId="0" fontId="4" fillId="0" borderId="8" xfId="10" applyFont="1" applyBorder="1" applyAlignment="1">
      <alignment horizontal="right" vertical="center"/>
    </xf>
    <xf numFmtId="0" fontId="6" fillId="0" borderId="8" xfId="10" applyFont="1" applyBorder="1" applyAlignment="1">
      <alignment horizontal="right" vertical="center" indent="2"/>
    </xf>
    <xf numFmtId="0" fontId="4" fillId="0" borderId="8" xfId="10" applyFont="1" applyBorder="1" applyAlignment="1">
      <alignment horizontal="left" vertical="center" wrapText="1" readingOrder="1"/>
    </xf>
    <xf numFmtId="0" fontId="4" fillId="0" borderId="9" xfId="3" applyFont="1" applyBorder="1" applyAlignment="1">
      <alignment vertical="center"/>
    </xf>
    <xf numFmtId="0" fontId="6" fillId="0" borderId="9" xfId="10" applyFont="1" applyBorder="1" applyAlignment="1">
      <alignment horizontal="right" vertical="center" indent="2"/>
    </xf>
    <xf numFmtId="0" fontId="8" fillId="0" borderId="10" xfId="10" applyFont="1" applyBorder="1" applyAlignment="1"/>
    <xf numFmtId="0" fontId="3" fillId="0" borderId="0" xfId="11"/>
    <xf numFmtId="0" fontId="14" fillId="0" borderId="7" xfId="11" applyFont="1" applyBorder="1" applyAlignment="1">
      <alignment horizontal="right" vertical="center" wrapText="1"/>
    </xf>
    <xf numFmtId="0" fontId="4" fillId="0" borderId="7" xfId="11" applyFont="1" applyBorder="1" applyAlignment="1">
      <alignment horizontal="left" vertical="center" wrapText="1" readingOrder="1"/>
    </xf>
    <xf numFmtId="0" fontId="14" fillId="0" borderId="7" xfId="11" applyFont="1" applyFill="1" applyBorder="1" applyAlignment="1">
      <alignment horizontal="right" vertical="center" wrapText="1"/>
    </xf>
    <xf numFmtId="0" fontId="4" fillId="0" borderId="9" xfId="11" applyFont="1" applyBorder="1" applyAlignment="1">
      <alignment horizontal="left" vertical="center" wrapText="1" readingOrder="1"/>
    </xf>
    <xf numFmtId="0" fontId="3" fillId="0" borderId="0" xfId="13"/>
    <xf numFmtId="0" fontId="4" fillId="0" borderId="0" xfId="13" applyFont="1" applyBorder="1" applyAlignment="1">
      <alignment vertical="center"/>
    </xf>
    <xf numFmtId="0" fontId="6" fillId="0" borderId="0" xfId="13" applyFont="1" applyAlignment="1">
      <alignment wrapText="1"/>
    </xf>
    <xf numFmtId="0" fontId="4" fillId="0" borderId="7" xfId="13" applyFont="1" applyBorder="1" applyAlignment="1">
      <alignment horizontal="center" vertical="center"/>
    </xf>
    <xf numFmtId="0" fontId="4" fillId="0" borderId="3" xfId="13" applyFont="1" applyBorder="1" applyAlignment="1">
      <alignment horizontal="center" vertical="center"/>
    </xf>
    <xf numFmtId="0" fontId="4" fillId="0" borderId="3" xfId="13" applyFont="1" applyBorder="1" applyAlignment="1">
      <alignment horizontal="center" vertical="center" wrapText="1"/>
    </xf>
    <xf numFmtId="0" fontId="4" fillId="0" borderId="12" xfId="13" applyFont="1" applyBorder="1" applyAlignment="1">
      <alignment horizontal="center" vertical="center"/>
    </xf>
    <xf numFmtId="0" fontId="4" fillId="0" borderId="12" xfId="13" applyFont="1" applyBorder="1" applyAlignment="1">
      <alignment horizontal="center" vertical="center" wrapText="1"/>
    </xf>
    <xf numFmtId="0" fontId="14" fillId="0" borderId="0" xfId="13" applyFont="1" applyBorder="1" applyAlignment="1">
      <alignment horizontal="center" vertical="center"/>
    </xf>
    <xf numFmtId="0" fontId="3" fillId="0" borderId="0" xfId="13" applyBorder="1"/>
    <xf numFmtId="0" fontId="17" fillId="0" borderId="0" xfId="13" applyFont="1" applyAlignment="1">
      <alignment wrapText="1"/>
    </xf>
    <xf numFmtId="0" fontId="17" fillId="0" borderId="0" xfId="13" applyFont="1"/>
    <xf numFmtId="0" fontId="4" fillId="0" borderId="8" xfId="13" applyFont="1" applyBorder="1" applyAlignment="1">
      <alignment horizontal="center" vertical="center" wrapText="1"/>
    </xf>
    <xf numFmtId="0" fontId="4" fillId="0" borderId="8" xfId="13" applyFont="1" applyBorder="1" applyAlignment="1">
      <alignment horizontal="center" vertical="center"/>
    </xf>
    <xf numFmtId="0" fontId="4" fillId="0" borderId="9" xfId="13" applyFont="1" applyBorder="1" applyAlignment="1">
      <alignment horizontal="center" vertical="center" wrapText="1"/>
    </xf>
    <xf numFmtId="0" fontId="3" fillId="0" borderId="0" xfId="13" applyAlignment="1">
      <alignment wrapText="1"/>
    </xf>
    <xf numFmtId="0" fontId="3" fillId="0" borderId="0" xfId="14"/>
    <xf numFmtId="0" fontId="4" fillId="0" borderId="0" xfId="14" applyFont="1" applyBorder="1" applyAlignment="1">
      <alignment horizontal="center" vertical="center"/>
    </xf>
    <xf numFmtId="0" fontId="6" fillId="0" borderId="6" xfId="14" applyFont="1" applyBorder="1" applyAlignment="1">
      <alignment horizontal="right" vertical="center" indent="2"/>
    </xf>
    <xf numFmtId="0" fontId="6" fillId="0" borderId="7" xfId="14" applyFont="1" applyBorder="1" applyAlignment="1">
      <alignment horizontal="right" vertical="center" indent="2"/>
    </xf>
    <xf numFmtId="0" fontId="6" fillId="0" borderId="7" xfId="14" applyFont="1" applyFill="1" applyBorder="1" applyAlignment="1">
      <alignment horizontal="right" vertical="center" indent="2"/>
    </xf>
    <xf numFmtId="0" fontId="14" fillId="0" borderId="0" xfId="14" applyFont="1" applyBorder="1" applyAlignment="1">
      <alignment horizontal="center" vertical="center"/>
    </xf>
    <xf numFmtId="0" fontId="6" fillId="0" borderId="0" xfId="14" applyFont="1" applyBorder="1" applyAlignment="1">
      <alignment horizontal="right" vertical="center" indent="2"/>
    </xf>
    <xf numFmtId="0" fontId="4" fillId="0" borderId="0" xfId="14" applyFont="1" applyBorder="1" applyAlignment="1">
      <alignment horizontal="center" vertical="center" wrapText="1"/>
    </xf>
    <xf numFmtId="0" fontId="6" fillId="0" borderId="3" xfId="14" applyFont="1" applyBorder="1" applyAlignment="1">
      <alignment horizontal="right" vertical="center" indent="2"/>
    </xf>
    <xf numFmtId="0" fontId="6" fillId="0" borderId="12" xfId="14" applyFont="1" applyBorder="1" applyAlignment="1">
      <alignment horizontal="right" vertical="center" indent="2"/>
    </xf>
    <xf numFmtId="0" fontId="4" fillId="0" borderId="0" xfId="14" applyFont="1" applyBorder="1" applyAlignment="1">
      <alignment horizontal="right" vertical="center" indent="2"/>
    </xf>
    <xf numFmtId="0" fontId="17" fillId="0" borderId="0" xfId="14" applyFont="1"/>
    <xf numFmtId="0" fontId="3" fillId="0" borderId="0" xfId="14" applyBorder="1" applyAlignment="1"/>
    <xf numFmtId="0" fontId="6" fillId="0" borderId="9" xfId="14" applyFont="1" applyBorder="1" applyAlignment="1">
      <alignment horizontal="right" vertical="center" indent="2"/>
    </xf>
    <xf numFmtId="0" fontId="6" fillId="0" borderId="5" xfId="14" applyFont="1" applyBorder="1" applyAlignment="1">
      <alignment horizontal="right" vertical="center" indent="2"/>
    </xf>
    <xf numFmtId="0" fontId="3" fillId="0" borderId="0" xfId="15"/>
    <xf numFmtId="0" fontId="4" fillId="0" borderId="1" xfId="15" applyFont="1" applyBorder="1" applyAlignment="1">
      <alignment vertical="center"/>
    </xf>
    <xf numFmtId="0" fontId="4" fillId="0" borderId="8" xfId="15" applyFont="1" applyBorder="1" applyAlignment="1">
      <alignment horizontal="center" vertical="center" wrapText="1"/>
    </xf>
    <xf numFmtId="0" fontId="6" fillId="0" borderId="3" xfId="15" applyFont="1" applyBorder="1" applyAlignment="1">
      <alignment horizontal="right" vertical="center" indent="3"/>
    </xf>
    <xf numFmtId="0" fontId="14" fillId="0" borderId="7" xfId="15" applyFont="1" applyBorder="1" applyAlignment="1">
      <alignment horizontal="right" vertical="center" wrapText="1"/>
    </xf>
    <xf numFmtId="0" fontId="6" fillId="0" borderId="7" xfId="15" applyFont="1" applyBorder="1" applyAlignment="1">
      <alignment horizontal="right" vertical="center" indent="3"/>
    </xf>
    <xf numFmtId="0" fontId="11" fillId="0" borderId="7" xfId="15" applyFont="1" applyBorder="1" applyAlignment="1">
      <alignment horizontal="left" vertical="center" wrapText="1" readingOrder="1"/>
    </xf>
    <xf numFmtId="0" fontId="12" fillId="0" borderId="7" xfId="15" applyFont="1" applyBorder="1" applyAlignment="1">
      <alignment horizontal="left" vertical="center" wrapText="1" readingOrder="1"/>
    </xf>
    <xf numFmtId="0" fontId="14" fillId="0" borderId="7" xfId="15" applyFont="1" applyFill="1" applyBorder="1" applyAlignment="1">
      <alignment horizontal="right" vertical="center" wrapText="1"/>
    </xf>
    <xf numFmtId="0" fontId="14" fillId="0" borderId="8" xfId="15" applyFont="1" applyFill="1" applyBorder="1" applyAlignment="1">
      <alignment horizontal="right" vertical="center" wrapText="1"/>
    </xf>
    <xf numFmtId="0" fontId="6" fillId="0" borderId="8" xfId="15" applyFont="1" applyBorder="1" applyAlignment="1">
      <alignment horizontal="right" vertical="center" indent="3"/>
    </xf>
    <xf numFmtId="0" fontId="11" fillId="0" borderId="8" xfId="15" applyFont="1" applyBorder="1" applyAlignment="1">
      <alignment horizontal="left" vertical="center" wrapText="1" readingOrder="1"/>
    </xf>
    <xf numFmtId="0" fontId="6" fillId="0" borderId="9" xfId="15" applyFont="1" applyBorder="1" applyAlignment="1">
      <alignment horizontal="right" vertical="center" indent="3"/>
    </xf>
    <xf numFmtId="0" fontId="4" fillId="0" borderId="4" xfId="7" applyFont="1" applyBorder="1" applyAlignment="1">
      <alignment horizontal="right" vertical="center"/>
    </xf>
    <xf numFmtId="0" fontId="6" fillId="0" borderId="4" xfId="15" applyFont="1" applyBorder="1" applyAlignment="1">
      <alignment horizontal="right" vertical="center" indent="3"/>
    </xf>
    <xf numFmtId="0" fontId="3" fillId="0" borderId="10" xfId="11" applyBorder="1"/>
    <xf numFmtId="0" fontId="3" fillId="0" borderId="0" xfId="17"/>
    <xf numFmtId="0" fontId="4" fillId="0" borderId="0" xfId="17" applyFont="1" applyBorder="1" applyAlignment="1">
      <alignment horizontal="center" vertical="center" wrapText="1"/>
    </xf>
    <xf numFmtId="0" fontId="6" fillId="0" borderId="3" xfId="17" applyFont="1" applyBorder="1" applyAlignment="1">
      <alignment horizontal="right" vertical="center"/>
    </xf>
    <xf numFmtId="0" fontId="6" fillId="0" borderId="7" xfId="17" applyFont="1" applyBorder="1" applyAlignment="1">
      <alignment horizontal="right" vertical="center"/>
    </xf>
    <xf numFmtId="0" fontId="6" fillId="0" borderId="9" xfId="17" applyFont="1" applyBorder="1" applyAlignment="1">
      <alignment horizontal="right" vertical="center"/>
    </xf>
    <xf numFmtId="0" fontId="6" fillId="0" borderId="12" xfId="17" applyFont="1" applyBorder="1" applyAlignment="1">
      <alignment horizontal="right" vertical="center"/>
    </xf>
    <xf numFmtId="0" fontId="6" fillId="0" borderId="6" xfId="17" applyFont="1" applyBorder="1" applyAlignment="1">
      <alignment horizontal="right" vertical="center"/>
    </xf>
    <xf numFmtId="0" fontId="4" fillId="0" borderId="4" xfId="17" applyFont="1" applyBorder="1" applyAlignment="1">
      <alignment vertical="center" wrapText="1"/>
    </xf>
    <xf numFmtId="0" fontId="6" fillId="0" borderId="5" xfId="17" applyFont="1" applyBorder="1" applyAlignment="1">
      <alignment horizontal="right" vertical="center"/>
    </xf>
    <xf numFmtId="0" fontId="3" fillId="0" borderId="0" xfId="4"/>
    <xf numFmtId="0" fontId="6" fillId="0" borderId="3" xfId="18" applyFont="1" applyBorder="1" applyAlignment="1">
      <alignment horizontal="right" vertical="center" indent="1"/>
    </xf>
    <xf numFmtId="0" fontId="6" fillId="0" borderId="7" xfId="18" applyFont="1" applyBorder="1" applyAlignment="1">
      <alignment horizontal="right" vertical="center" indent="1"/>
    </xf>
    <xf numFmtId="0" fontId="6" fillId="0" borderId="7" xfId="18" applyFont="1" applyBorder="1" applyAlignment="1">
      <alignment horizontal="center" vertical="center"/>
    </xf>
    <xf numFmtId="0" fontId="4" fillId="0" borderId="0" xfId="18" applyFont="1" applyBorder="1" applyAlignment="1">
      <alignment horizontal="center" vertical="center"/>
    </xf>
    <xf numFmtId="0" fontId="6" fillId="0" borderId="0" xfId="18" applyFont="1" applyBorder="1" applyAlignment="1">
      <alignment horizontal="right" vertical="center" indent="1"/>
    </xf>
    <xf numFmtId="0" fontId="4" fillId="0" borderId="0" xfId="18" applyFont="1" applyBorder="1" applyAlignment="1">
      <alignment horizontal="center" vertical="center" textRotation="180"/>
    </xf>
    <xf numFmtId="0" fontId="6" fillId="0" borderId="3" xfId="18" applyFont="1" applyBorder="1" applyAlignment="1">
      <alignment horizontal="right" vertical="center"/>
    </xf>
    <xf numFmtId="0" fontId="6" fillId="0" borderId="7" xfId="18" applyFont="1" applyBorder="1" applyAlignment="1">
      <alignment horizontal="right" vertical="center"/>
    </xf>
    <xf numFmtId="0" fontId="6" fillId="0" borderId="0" xfId="18" applyFont="1" applyBorder="1" applyAlignment="1">
      <alignment horizontal="right" vertical="center"/>
    </xf>
    <xf numFmtId="0" fontId="6" fillId="0" borderId="8" xfId="18" applyFont="1" applyBorder="1" applyAlignment="1">
      <alignment horizontal="right" vertical="center"/>
    </xf>
    <xf numFmtId="0" fontId="6" fillId="0" borderId="8" xfId="18" applyFont="1" applyBorder="1" applyAlignment="1">
      <alignment horizontal="right" vertical="center" indent="1"/>
    </xf>
    <xf numFmtId="0" fontId="6" fillId="0" borderId="9" xfId="18" applyFont="1" applyBorder="1" applyAlignment="1">
      <alignment horizontal="right" vertical="center"/>
    </xf>
    <xf numFmtId="0" fontId="6" fillId="0" borderId="9" xfId="18" applyFont="1" applyBorder="1" applyAlignment="1">
      <alignment horizontal="right" vertical="center" indent="1"/>
    </xf>
    <xf numFmtId="0" fontId="4" fillId="0" borderId="10" xfId="1" applyFont="1" applyBorder="1" applyAlignment="1">
      <alignment vertical="center" wrapText="1"/>
    </xf>
    <xf numFmtId="0" fontId="3" fillId="0" borderId="0" xfId="19"/>
    <xf numFmtId="0" fontId="4" fillId="0" borderId="0" xfId="19" applyFont="1" applyBorder="1" applyAlignment="1">
      <alignment horizontal="left" vertical="center"/>
    </xf>
    <xf numFmtId="0" fontId="4" fillId="0" borderId="0" xfId="19" applyFont="1" applyBorder="1" applyAlignment="1">
      <alignment horizontal="center" vertical="center"/>
    </xf>
    <xf numFmtId="0" fontId="4" fillId="0" borderId="0" xfId="19" applyFont="1" applyBorder="1" applyAlignment="1">
      <alignment horizontal="center" vertical="center" wrapText="1"/>
    </xf>
    <xf numFmtId="0" fontId="5" fillId="0" borderId="9" xfId="19" applyFont="1" applyBorder="1" applyAlignment="1">
      <alignment horizontal="center" vertical="center" wrapText="1"/>
    </xf>
    <xf numFmtId="0" fontId="18" fillId="0" borderId="9" xfId="19" applyFont="1" applyBorder="1" applyAlignment="1">
      <alignment horizontal="center" vertical="center" wrapText="1"/>
    </xf>
    <xf numFmtId="0" fontId="4" fillId="0" borderId="7" xfId="19" applyFont="1" applyBorder="1" applyAlignment="1">
      <alignment horizontal="right" vertical="center"/>
    </xf>
    <xf numFmtId="0" fontId="4" fillId="0" borderId="7" xfId="19" applyFont="1" applyBorder="1" applyAlignment="1">
      <alignment horizontal="left" vertical="center" wrapText="1"/>
    </xf>
    <xf numFmtId="0" fontId="11" fillId="0" borderId="7" xfId="19" applyFont="1" applyBorder="1" applyAlignment="1">
      <alignment horizontal="left" vertical="center" wrapText="1"/>
    </xf>
    <xf numFmtId="3" fontId="6" fillId="0" borderId="0" xfId="19" applyNumberFormat="1" applyFont="1" applyBorder="1" applyAlignment="1">
      <alignment horizontal="right" vertical="center"/>
    </xf>
    <xf numFmtId="0" fontId="9" fillId="0" borderId="0" xfId="19" applyFont="1" applyBorder="1" applyAlignment="1">
      <alignment horizontal="center"/>
    </xf>
    <xf numFmtId="0" fontId="14" fillId="0" borderId="0" xfId="19" applyFont="1" applyBorder="1" applyAlignment="1">
      <alignment vertical="center"/>
    </xf>
    <xf numFmtId="0" fontId="4" fillId="0" borderId="3" xfId="19" applyFont="1" applyBorder="1" applyAlignment="1">
      <alignment horizontal="center" vertical="center"/>
    </xf>
    <xf numFmtId="0" fontId="4" fillId="0" borderId="7" xfId="19" applyFont="1" applyBorder="1" applyAlignment="1">
      <alignment horizontal="center" vertical="center"/>
    </xf>
    <xf numFmtId="0" fontId="4" fillId="0" borderId="7" xfId="19" applyFont="1" applyBorder="1" applyAlignment="1">
      <alignment horizontal="center" vertical="center" wrapText="1"/>
    </xf>
    <xf numFmtId="0" fontId="4" fillId="0" borderId="7" xfId="19" applyFont="1" applyBorder="1" applyAlignment="1">
      <alignment horizontal="left" vertical="center"/>
    </xf>
    <xf numFmtId="0" fontId="4" fillId="0" borderId="7" xfId="19" applyFont="1" applyBorder="1" applyAlignment="1">
      <alignment vertical="center"/>
    </xf>
    <xf numFmtId="0" fontId="4" fillId="0" borderId="0" xfId="21" applyFont="1" applyBorder="1" applyAlignment="1">
      <alignment horizontal="center" vertical="center"/>
    </xf>
    <xf numFmtId="0" fontId="6" fillId="0" borderId="0" xfId="20" applyFont="1" applyBorder="1" applyAlignment="1">
      <alignment horizontal="right" vertical="center" indent="2"/>
    </xf>
    <xf numFmtId="0" fontId="14" fillId="0" borderId="1" xfId="19" applyFont="1" applyBorder="1" applyAlignment="1">
      <alignment vertical="center"/>
    </xf>
    <xf numFmtId="0" fontId="4" fillId="0" borderId="0" xfId="19" applyFont="1" applyBorder="1" applyAlignment="1">
      <alignment horizontal="right" vertical="center"/>
    </xf>
    <xf numFmtId="0" fontId="4" fillId="0" borderId="9" xfId="19" applyFont="1" applyBorder="1" applyAlignment="1">
      <alignment horizontal="right" vertical="center"/>
    </xf>
    <xf numFmtId="0" fontId="4" fillId="0" borderId="9" xfId="19" applyFont="1" applyBorder="1" applyAlignment="1">
      <alignment horizontal="left" vertical="center"/>
    </xf>
    <xf numFmtId="0" fontId="8" fillId="0" borderId="2" xfId="6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/>
    </xf>
    <xf numFmtId="0" fontId="4" fillId="0" borderId="0" xfId="19" applyFont="1" applyBorder="1" applyAlignment="1">
      <alignment horizontal="center" vertical="center"/>
    </xf>
    <xf numFmtId="0" fontId="18" fillId="0" borderId="9" xfId="19" applyFont="1" applyBorder="1" applyAlignment="1">
      <alignment horizontal="center" vertical="center" wrapText="1"/>
    </xf>
    <xf numFmtId="0" fontId="3" fillId="2" borderId="0" xfId="13" applyFill="1"/>
    <xf numFmtId="0" fontId="3" fillId="2" borderId="0" xfId="8" applyFill="1"/>
    <xf numFmtId="0" fontId="3" fillId="2" borderId="0" xfId="3" applyFill="1"/>
    <xf numFmtId="0" fontId="3" fillId="2" borderId="0" xfId="14" applyFill="1"/>
    <xf numFmtId="0" fontId="3" fillId="2" borderId="0" xfId="4" applyFill="1"/>
    <xf numFmtId="0" fontId="14" fillId="0" borderId="0" xfId="3" applyFont="1" applyFill="1" applyBorder="1" applyAlignment="1">
      <alignment vertical="center"/>
    </xf>
    <xf numFmtId="0" fontId="3" fillId="0" borderId="0" xfId="3" applyFill="1"/>
    <xf numFmtId="0" fontId="10" fillId="0" borderId="0" xfId="8" applyFont="1" applyFill="1" applyBorder="1" applyAlignment="1">
      <alignment horizontal="center" vertical="center" readingOrder="2"/>
    </xf>
    <xf numFmtId="0" fontId="3" fillId="0" borderId="0" xfId="8" applyFill="1"/>
    <xf numFmtId="0" fontId="10" fillId="0" borderId="0" xfId="8" applyFont="1" applyFill="1" applyAlignment="1">
      <alignment vertical="center"/>
    </xf>
    <xf numFmtId="0" fontId="4" fillId="0" borderId="1" xfId="10" applyFont="1" applyFill="1" applyBorder="1" applyAlignment="1">
      <alignment vertical="center"/>
    </xf>
    <xf numFmtId="0" fontId="3" fillId="0" borderId="0" xfId="10" applyFill="1"/>
    <xf numFmtId="0" fontId="3" fillId="0" borderId="0" xfId="11" applyFill="1"/>
    <xf numFmtId="0" fontId="4" fillId="0" borderId="7" xfId="13" applyFont="1" applyFill="1" applyBorder="1" applyAlignment="1">
      <alignment horizontal="center" vertical="center"/>
    </xf>
    <xf numFmtId="0" fontId="6" fillId="0" borderId="0" xfId="14" applyFont="1" applyFill="1"/>
    <xf numFmtId="0" fontId="3" fillId="0" borderId="0" xfId="14" applyFill="1"/>
    <xf numFmtId="0" fontId="3" fillId="0" borderId="0" xfId="17" applyFill="1"/>
    <xf numFmtId="0" fontId="10" fillId="0" borderId="0" xfId="17" applyFont="1" applyFill="1" applyAlignment="1">
      <alignment horizontal="left" vertical="center"/>
    </xf>
    <xf numFmtId="0" fontId="3" fillId="0" borderId="0" xfId="4" applyFill="1"/>
    <xf numFmtId="0" fontId="3" fillId="0" borderId="0" xfId="6" applyAlignment="1">
      <alignment horizontal="center"/>
    </xf>
    <xf numFmtId="0" fontId="3" fillId="0" borderId="0" xfId="19" applyFill="1"/>
    <xf numFmtId="0" fontId="4" fillId="0" borderId="4" xfId="3" applyFont="1" applyBorder="1" applyAlignment="1">
      <alignment horizontal="center" vertical="center"/>
    </xf>
    <xf numFmtId="0" fontId="9" fillId="0" borderId="0" xfId="8" applyFont="1" applyBorder="1" applyAlignment="1">
      <alignment horizontal="center" vertical="center"/>
    </xf>
    <xf numFmtId="0" fontId="9" fillId="0" borderId="0" xfId="4" applyFont="1"/>
    <xf numFmtId="0" fontId="9" fillId="0" borderId="0" xfId="0" applyFont="1"/>
    <xf numFmtId="0" fontId="9" fillId="0" borderId="0" xfId="8" applyFont="1" applyBorder="1"/>
    <xf numFmtId="0" fontId="9" fillId="0" borderId="4" xfId="8" applyFont="1" applyBorder="1"/>
    <xf numFmtId="0" fontId="9" fillId="0" borderId="10" xfId="8" applyFont="1" applyBorder="1"/>
    <xf numFmtId="0" fontId="4" fillId="0" borderId="10" xfId="1" applyFont="1" applyBorder="1" applyAlignment="1">
      <alignment horizontal="right" vertical="center" wrapText="1"/>
    </xf>
    <xf numFmtId="0" fontId="9" fillId="0" borderId="10" xfId="3" applyFont="1" applyBorder="1"/>
    <xf numFmtId="0" fontId="6" fillId="0" borderId="5" xfId="1" applyFont="1" applyBorder="1" applyAlignment="1">
      <alignment horizontal="right" vertical="center" indent="1"/>
    </xf>
    <xf numFmtId="0" fontId="6" fillId="0" borderId="8" xfId="4" applyFont="1" applyBorder="1" applyAlignment="1">
      <alignment horizontal="right" vertical="center" indent="1"/>
    </xf>
    <xf numFmtId="0" fontId="6" fillId="0" borderId="0" xfId="1" applyFont="1" applyBorder="1" applyAlignment="1">
      <alignment horizontal="right" vertical="center" indent="1"/>
    </xf>
    <xf numFmtId="0" fontId="3" fillId="2" borderId="0" xfId="1" applyFill="1"/>
    <xf numFmtId="0" fontId="6" fillId="0" borderId="0" xfId="4" applyFont="1" applyBorder="1" applyAlignment="1">
      <alignment horizontal="right" vertical="center" indent="1"/>
    </xf>
    <xf numFmtId="0" fontId="6" fillId="0" borderId="7" xfId="1" applyNumberFormat="1" applyFont="1" applyBorder="1" applyAlignment="1">
      <alignment horizontal="center" vertical="center"/>
    </xf>
    <xf numFmtId="0" fontId="6" fillId="0" borderId="9" xfId="1" applyNumberFormat="1" applyFont="1" applyBorder="1" applyAlignment="1">
      <alignment horizontal="center" vertical="center"/>
    </xf>
    <xf numFmtId="1" fontId="3" fillId="0" borderId="0" xfId="1" applyNumberFormat="1"/>
    <xf numFmtId="0" fontId="6" fillId="0" borderId="8" xfId="1" applyNumberFormat="1" applyFont="1" applyBorder="1" applyAlignment="1">
      <alignment horizontal="center" vertical="center"/>
    </xf>
    <xf numFmtId="0" fontId="6" fillId="0" borderId="10" xfId="2" applyFont="1" applyBorder="1" applyAlignment="1">
      <alignment horizontal="right" vertical="center" indent="2"/>
    </xf>
    <xf numFmtId="0" fontId="6" fillId="0" borderId="6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 wrapText="1" readingOrder="1"/>
    </xf>
    <xf numFmtId="0" fontId="6" fillId="0" borderId="7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 readingOrder="1"/>
    </xf>
    <xf numFmtId="0" fontId="6" fillId="0" borderId="8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 wrapText="1" readingOrder="1"/>
    </xf>
    <xf numFmtId="0" fontId="6" fillId="0" borderId="9" xfId="2" applyFont="1" applyBorder="1" applyAlignment="1">
      <alignment horizontal="center" vertical="center"/>
    </xf>
    <xf numFmtId="164" fontId="16" fillId="0" borderId="7" xfId="213" applyNumberFormat="1" applyFont="1" applyBorder="1" applyAlignment="1">
      <alignment horizontal="center" vertical="center"/>
    </xf>
    <xf numFmtId="164" fontId="16" fillId="0" borderId="5" xfId="213" applyNumberFormat="1" applyFont="1" applyBorder="1" applyAlignment="1">
      <alignment horizontal="center" vertical="center"/>
    </xf>
    <xf numFmtId="0" fontId="3" fillId="0" borderId="10" xfId="1" applyBorder="1" applyAlignment="1">
      <alignment horizontal="center" vertical="center"/>
    </xf>
    <xf numFmtId="0" fontId="6" fillId="0" borderId="6" xfId="6" applyFont="1" applyBorder="1" applyAlignment="1">
      <alignment horizontal="right" vertical="center" indent="2"/>
    </xf>
    <xf numFmtId="1" fontId="3" fillId="0" borderId="0" xfId="6" applyNumberFormat="1" applyAlignment="1">
      <alignment horizontal="center"/>
    </xf>
    <xf numFmtId="0" fontId="3" fillId="0" borderId="0" xfId="6" applyAlignment="1">
      <alignment vertical="center"/>
    </xf>
    <xf numFmtId="164" fontId="16" fillId="0" borderId="7" xfId="214" applyNumberFormat="1" applyFont="1" applyBorder="1" applyAlignment="1">
      <alignment horizontal="center" vertical="center"/>
    </xf>
    <xf numFmtId="164" fontId="19" fillId="0" borderId="7" xfId="214" applyNumberFormat="1" applyFont="1" applyBorder="1" applyAlignment="1">
      <alignment horizontal="center" vertical="center"/>
    </xf>
    <xf numFmtId="164" fontId="16" fillId="0" borderId="6" xfId="214" applyNumberFormat="1" applyFont="1" applyBorder="1" applyAlignment="1">
      <alignment horizontal="center" vertical="center"/>
    </xf>
    <xf numFmtId="164" fontId="19" fillId="0" borderId="6" xfId="214" applyNumberFormat="1" applyFont="1" applyBorder="1" applyAlignment="1">
      <alignment horizontal="center" vertical="center"/>
    </xf>
    <xf numFmtId="0" fontId="6" fillId="0" borderId="7" xfId="7" applyFont="1" applyBorder="1" applyAlignment="1">
      <alignment horizontal="center" vertical="center"/>
    </xf>
    <xf numFmtId="0" fontId="6" fillId="0" borderId="7" xfId="7" applyFont="1" applyFill="1" applyBorder="1" applyAlignment="1">
      <alignment horizontal="center" vertical="center"/>
    </xf>
    <xf numFmtId="0" fontId="6" fillId="0" borderId="8" xfId="7" applyFont="1" applyFill="1" applyBorder="1" applyAlignment="1">
      <alignment horizontal="center" vertical="center"/>
    </xf>
    <xf numFmtId="0" fontId="6" fillId="0" borderId="9" xfId="7" applyFont="1" applyBorder="1" applyAlignment="1">
      <alignment horizontal="center" vertical="center"/>
    </xf>
    <xf numFmtId="0" fontId="6" fillId="0" borderId="4" xfId="7" applyFont="1" applyBorder="1" applyAlignment="1">
      <alignment horizontal="center" vertical="center"/>
    </xf>
    <xf numFmtId="164" fontId="17" fillId="0" borderId="5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6" fillId="0" borderId="3" xfId="8" applyFont="1" applyBorder="1" applyAlignment="1">
      <alignment horizontal="right" vertical="center" indent="1"/>
    </xf>
    <xf numFmtId="0" fontId="11" fillId="0" borderId="3" xfId="8" applyFont="1" applyBorder="1" applyAlignment="1">
      <alignment horizontal="left" vertical="center" wrapText="1" readingOrder="1"/>
    </xf>
    <xf numFmtId="1" fontId="3" fillId="0" borderId="0" xfId="8" applyNumberFormat="1"/>
    <xf numFmtId="0" fontId="4" fillId="0" borderId="9" xfId="3" applyFont="1" applyBorder="1" applyAlignment="1">
      <alignment vertical="center" wrapText="1"/>
    </xf>
    <xf numFmtId="0" fontId="6" fillId="0" borderId="3" xfId="3" applyFont="1" applyBorder="1" applyAlignment="1">
      <alignment horizontal="right" vertical="center" indent="1"/>
    </xf>
    <xf numFmtId="0" fontId="6" fillId="0" borderId="3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4" fillId="0" borderId="3" xfId="13" applyFont="1" applyBorder="1" applyAlignment="1">
      <alignment horizontal="center" vertical="center"/>
    </xf>
    <xf numFmtId="0" fontId="4" fillId="0" borderId="3" xfId="13" applyFont="1" applyBorder="1" applyAlignment="1">
      <alignment horizontal="center" vertical="center" wrapText="1"/>
    </xf>
    <xf numFmtId="0" fontId="4" fillId="0" borderId="6" xfId="13" applyFont="1" applyBorder="1" applyAlignment="1">
      <alignment horizontal="center" vertical="center" wrapText="1"/>
    </xf>
    <xf numFmtId="164" fontId="3" fillId="0" borderId="0" xfId="3" applyNumberFormat="1"/>
    <xf numFmtId="164" fontId="16" fillId="0" borderId="7" xfId="9" applyNumberFormat="1" applyFont="1" applyBorder="1" applyAlignment="1">
      <alignment horizontal="center" vertical="center"/>
    </xf>
    <xf numFmtId="164" fontId="6" fillId="0" borderId="4" xfId="3" applyNumberFormat="1" applyFont="1" applyBorder="1" applyAlignment="1">
      <alignment horizontal="center" vertical="center"/>
    </xf>
    <xf numFmtId="0" fontId="6" fillId="0" borderId="9" xfId="3" applyFont="1" applyBorder="1" applyAlignment="1">
      <alignment horizontal="right" vertical="center" indent="1"/>
    </xf>
    <xf numFmtId="164" fontId="6" fillId="0" borderId="9" xfId="3" applyNumberFormat="1" applyFont="1" applyBorder="1" applyAlignment="1">
      <alignment horizontal="right" vertical="center" indent="1"/>
    </xf>
    <xf numFmtId="164" fontId="6" fillId="0" borderId="9" xfId="3" applyNumberFormat="1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3" xfId="1" applyNumberFormat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3" xfId="13" applyFont="1" applyBorder="1" applyAlignment="1">
      <alignment horizontal="center" vertical="center"/>
    </xf>
    <xf numFmtId="0" fontId="6" fillId="0" borderId="7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7" xfId="13" applyFont="1" applyFill="1" applyBorder="1" applyAlignment="1">
      <alignment horizontal="center" vertical="center"/>
    </xf>
    <xf numFmtId="0" fontId="6" fillId="0" borderId="9" xfId="13" applyFont="1" applyBorder="1" applyAlignment="1">
      <alignment horizontal="center" vertical="center"/>
    </xf>
    <xf numFmtId="0" fontId="6" fillId="0" borderId="6" xfId="14" applyFont="1" applyBorder="1" applyAlignment="1">
      <alignment horizontal="center" vertical="center"/>
    </xf>
    <xf numFmtId="0" fontId="6" fillId="0" borderId="6" xfId="14" applyFont="1" applyFill="1" applyBorder="1" applyAlignment="1">
      <alignment horizontal="right" vertical="center" indent="2"/>
    </xf>
    <xf numFmtId="0" fontId="6" fillId="0" borderId="7" xfId="14" applyFont="1" applyBorder="1" applyAlignment="1">
      <alignment horizontal="center" vertical="center"/>
    </xf>
    <xf numFmtId="0" fontId="6" fillId="0" borderId="9" xfId="14" applyFont="1" applyBorder="1" applyAlignment="1">
      <alignment horizontal="center" vertical="center"/>
    </xf>
    <xf numFmtId="0" fontId="6" fillId="0" borderId="6" xfId="1" applyNumberFormat="1" applyFont="1" applyBorder="1" applyAlignment="1">
      <alignment horizontal="center" vertical="center"/>
    </xf>
    <xf numFmtId="0" fontId="12" fillId="0" borderId="4" xfId="6" applyFont="1" applyBorder="1" applyAlignment="1">
      <alignment horizontal="center" vertical="center" wrapText="1"/>
    </xf>
    <xf numFmtId="0" fontId="12" fillId="0" borderId="4" xfId="6" applyFont="1" applyBorder="1" applyAlignment="1">
      <alignment horizontal="center" vertical="center"/>
    </xf>
    <xf numFmtId="0" fontId="6" fillId="0" borderId="8" xfId="7" applyFont="1" applyBorder="1" applyAlignment="1">
      <alignment horizontal="center" vertical="center"/>
    </xf>
    <xf numFmtId="0" fontId="6" fillId="0" borderId="3" xfId="7" applyFont="1" applyBorder="1" applyAlignment="1">
      <alignment horizontal="center" vertical="center"/>
    </xf>
    <xf numFmtId="0" fontId="6" fillId="0" borderId="6" xfId="7" applyFont="1" applyBorder="1" applyAlignment="1">
      <alignment horizontal="center" vertical="center"/>
    </xf>
    <xf numFmtId="0" fontId="6" fillId="0" borderId="5" xfId="7" applyFont="1" applyBorder="1" applyAlignment="1">
      <alignment horizontal="center" vertical="center"/>
    </xf>
    <xf numFmtId="0" fontId="6" fillId="0" borderId="7" xfId="1" applyNumberFormat="1" applyFont="1" applyBorder="1" applyAlignment="1">
      <alignment horizontal="right" vertical="center" indent="1"/>
    </xf>
    <xf numFmtId="0" fontId="6" fillId="0" borderId="9" xfId="1" applyNumberFormat="1" applyFont="1" applyBorder="1" applyAlignment="1">
      <alignment horizontal="right" vertical="center" indent="1"/>
    </xf>
    <xf numFmtId="0" fontId="6" fillId="0" borderId="7" xfId="5" applyFont="1" applyBorder="1" applyAlignment="1">
      <alignment horizontal="center" vertical="center"/>
    </xf>
    <xf numFmtId="0" fontId="6" fillId="0" borderId="6" xfId="18" applyFont="1" applyBorder="1" applyAlignment="1">
      <alignment horizontal="right" vertical="center" indent="1"/>
    </xf>
    <xf numFmtId="0" fontId="12" fillId="0" borderId="4" xfId="15" applyFont="1" applyBorder="1" applyAlignment="1">
      <alignment horizontal="center" vertical="center" wrapText="1"/>
    </xf>
    <xf numFmtId="1" fontId="3" fillId="0" borderId="0" xfId="15" applyNumberFormat="1"/>
    <xf numFmtId="0" fontId="2" fillId="0" borderId="0" xfId="15" applyFont="1"/>
    <xf numFmtId="0" fontId="6" fillId="0" borderId="8" xfId="17" applyFont="1" applyBorder="1" applyAlignment="1">
      <alignment horizontal="right" vertical="center"/>
    </xf>
    <xf numFmtId="0" fontId="4" fillId="0" borderId="7" xfId="17" applyFont="1" applyBorder="1" applyAlignment="1">
      <alignment vertical="center"/>
    </xf>
    <xf numFmtId="0" fontId="4" fillId="0" borderId="4" xfId="3" applyFont="1" applyBorder="1" applyAlignment="1">
      <alignment horizontal="center" vertical="center"/>
    </xf>
    <xf numFmtId="0" fontId="4" fillId="0" borderId="2" xfId="19" applyFont="1" applyBorder="1" applyAlignment="1">
      <alignment horizontal="center" vertical="center"/>
    </xf>
    <xf numFmtId="0" fontId="4" fillId="0" borderId="0" xfId="19" applyFont="1" applyBorder="1" applyAlignment="1">
      <alignment horizontal="center" vertical="center"/>
    </xf>
    <xf numFmtId="0" fontId="4" fillId="0" borderId="3" xfId="19" applyFont="1" applyBorder="1" applyAlignment="1">
      <alignment horizontal="center" vertical="center"/>
    </xf>
    <xf numFmtId="0" fontId="18" fillId="0" borderId="9" xfId="19" applyFont="1" applyBorder="1" applyAlignment="1">
      <alignment horizontal="center" vertical="center" wrapText="1"/>
    </xf>
    <xf numFmtId="3" fontId="6" fillId="0" borderId="3" xfId="19" applyNumberFormat="1" applyFont="1" applyBorder="1" applyAlignment="1">
      <alignment horizontal="center" vertical="center"/>
    </xf>
    <xf numFmtId="0" fontId="6" fillId="0" borderId="6" xfId="18" applyFont="1" applyBorder="1" applyAlignment="1">
      <alignment horizontal="right" vertical="center"/>
    </xf>
    <xf numFmtId="0" fontId="6" fillId="0" borderId="5" xfId="18" applyFont="1" applyBorder="1" applyAlignment="1">
      <alignment horizontal="right" vertical="center" indent="1"/>
    </xf>
    <xf numFmtId="0" fontId="6" fillId="0" borderId="5" xfId="18" applyFont="1" applyBorder="1" applyAlignment="1">
      <alignment horizontal="right" vertical="center"/>
    </xf>
    <xf numFmtId="1" fontId="3" fillId="0" borderId="0" xfId="4" applyNumberFormat="1"/>
    <xf numFmtId="0" fontId="7" fillId="0" borderId="0" xfId="4" applyFont="1"/>
    <xf numFmtId="0" fontId="12" fillId="0" borderId="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6" fillId="0" borderId="3" xfId="10" applyFont="1" applyBorder="1" applyAlignment="1">
      <alignment horizontal="right" vertical="center" indent="2"/>
    </xf>
    <xf numFmtId="0" fontId="6" fillId="0" borderId="5" xfId="10" applyFont="1" applyBorder="1" applyAlignment="1">
      <alignment horizontal="right" vertical="center" indent="2"/>
    </xf>
    <xf numFmtId="0" fontId="6" fillId="0" borderId="10" xfId="10" applyFont="1" applyBorder="1" applyAlignment="1">
      <alignment horizontal="center" vertical="center"/>
    </xf>
    <xf numFmtId="1" fontId="3" fillId="0" borderId="0" xfId="10" applyNumberFormat="1"/>
    <xf numFmtId="0" fontId="1" fillId="0" borderId="0" xfId="10" applyFont="1"/>
    <xf numFmtId="0" fontId="6" fillId="0" borderId="7" xfId="11" applyFont="1" applyBorder="1" applyAlignment="1">
      <alignment horizontal="center" vertical="center" wrapText="1"/>
    </xf>
    <xf numFmtId="0" fontId="20" fillId="0" borderId="7" xfId="11" applyFont="1" applyFill="1" applyBorder="1" applyAlignment="1">
      <alignment horizontal="center" vertical="center" wrapText="1"/>
    </xf>
    <xf numFmtId="0" fontId="20" fillId="0" borderId="7" xfId="11" applyFont="1" applyBorder="1" applyAlignment="1">
      <alignment horizontal="center" vertical="center" wrapText="1"/>
    </xf>
    <xf numFmtId="0" fontId="6" fillId="0" borderId="3" xfId="11" applyFont="1" applyBorder="1" applyAlignment="1">
      <alignment horizontal="center" vertical="center" wrapText="1"/>
    </xf>
    <xf numFmtId="0" fontId="6" fillId="0" borderId="9" xfId="11" applyFont="1" applyBorder="1" applyAlignment="1">
      <alignment horizontal="center" vertical="center" wrapText="1"/>
    </xf>
    <xf numFmtId="1" fontId="3" fillId="0" borderId="0" xfId="11" applyNumberFormat="1"/>
    <xf numFmtId="0" fontId="1" fillId="0" borderId="0" xfId="11" applyFont="1"/>
    <xf numFmtId="0" fontId="6" fillId="0" borderId="10" xfId="1" applyNumberFormat="1" applyFont="1" applyBorder="1" applyAlignment="1">
      <alignment horizontal="center" vertical="center"/>
    </xf>
    <xf numFmtId="1" fontId="6" fillId="0" borderId="7" xfId="19" applyNumberFormat="1" applyFont="1" applyBorder="1" applyAlignment="1">
      <alignment horizontal="center" vertical="center"/>
    </xf>
    <xf numFmtId="1" fontId="6" fillId="0" borderId="7" xfId="19" applyNumberFormat="1" applyFont="1" applyBorder="1" applyAlignment="1">
      <alignment horizontal="center" vertical="center" wrapText="1"/>
    </xf>
    <xf numFmtId="0" fontId="6" fillId="0" borderId="3" xfId="19" applyFont="1" applyBorder="1" applyAlignment="1">
      <alignment horizontal="center" vertical="center"/>
    </xf>
    <xf numFmtId="1" fontId="6" fillId="0" borderId="3" xfId="19" applyNumberFormat="1" applyFont="1" applyBorder="1" applyAlignment="1">
      <alignment horizontal="center" vertical="center"/>
    </xf>
    <xf numFmtId="0" fontId="6" fillId="0" borderId="10" xfId="19" applyFont="1" applyBorder="1" applyAlignment="1">
      <alignment horizontal="center" vertical="center"/>
    </xf>
    <xf numFmtId="1" fontId="4" fillId="0" borderId="7" xfId="19" applyNumberFormat="1" applyFont="1" applyBorder="1" applyAlignment="1">
      <alignment horizontal="center" vertical="center"/>
    </xf>
    <xf numFmtId="3" fontId="4" fillId="0" borderId="3" xfId="19" applyNumberFormat="1" applyFont="1" applyBorder="1" applyAlignment="1">
      <alignment horizontal="center" vertical="center"/>
    </xf>
    <xf numFmtId="0" fontId="4" fillId="0" borderId="7" xfId="1" applyNumberFormat="1" applyFont="1" applyBorder="1" applyAlignment="1">
      <alignment horizontal="center" vertical="center"/>
    </xf>
    <xf numFmtId="1" fontId="4" fillId="0" borderId="8" xfId="19" applyNumberFormat="1" applyFont="1" applyBorder="1" applyAlignment="1">
      <alignment horizontal="center" vertical="center"/>
    </xf>
    <xf numFmtId="1" fontId="4" fillId="0" borderId="7" xfId="19" applyNumberFormat="1" applyFont="1" applyFill="1" applyBorder="1" applyAlignment="1">
      <alignment horizontal="center" vertical="center"/>
    </xf>
    <xf numFmtId="1" fontId="4" fillId="0" borderId="3" xfId="19" applyNumberFormat="1" applyFont="1" applyBorder="1" applyAlignment="1">
      <alignment horizontal="center" vertical="center"/>
    </xf>
    <xf numFmtId="0" fontId="4" fillId="0" borderId="8" xfId="1" applyNumberFormat="1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4" fillId="0" borderId="6" xfId="19" applyFont="1" applyBorder="1" applyAlignment="1">
      <alignment horizontal="right" vertical="center"/>
    </xf>
    <xf numFmtId="0" fontId="4" fillId="0" borderId="6" xfId="19" applyFont="1" applyBorder="1" applyAlignment="1">
      <alignment horizontal="left" vertical="center"/>
    </xf>
    <xf numFmtId="0" fontId="4" fillId="0" borderId="7" xfId="19" applyFont="1" applyBorder="1" applyAlignment="1">
      <alignment vertical="top"/>
    </xf>
    <xf numFmtId="0" fontId="4" fillId="0" borderId="6" xfId="19" applyFont="1" applyBorder="1" applyAlignment="1">
      <alignment vertical="top"/>
    </xf>
    <xf numFmtId="0" fontId="4" fillId="0" borderId="9" xfId="19" applyFont="1" applyBorder="1" applyAlignment="1">
      <alignment vertical="top"/>
    </xf>
    <xf numFmtId="0" fontId="6" fillId="0" borderId="7" xfId="20" applyFont="1" applyBorder="1" applyAlignment="1">
      <alignment horizontal="center" vertical="center"/>
    </xf>
    <xf numFmtId="0" fontId="4" fillId="0" borderId="0" xfId="19" applyFont="1" applyBorder="1" applyAlignment="1">
      <alignment horizontal="left" vertical="center" readingOrder="2"/>
    </xf>
    <xf numFmtId="0" fontId="4" fillId="0" borderId="0" xfId="21" applyFont="1" applyBorder="1" applyAlignment="1">
      <alignment horizontal="center" vertical="center" readingOrder="2"/>
    </xf>
    <xf numFmtId="0" fontId="3" fillId="0" borderId="0" xfId="4" applyAlignment="1">
      <alignment readingOrder="2"/>
    </xf>
    <xf numFmtId="0" fontId="9" fillId="0" borderId="0" xfId="0" applyFont="1" applyAlignment="1">
      <alignment readingOrder="2"/>
    </xf>
    <xf numFmtId="0" fontId="9" fillId="0" borderId="0" xfId="4" applyFont="1" applyAlignment="1">
      <alignment readingOrder="2"/>
    </xf>
    <xf numFmtId="0" fontId="12" fillId="0" borderId="15" xfId="4" applyFont="1" applyBorder="1" applyAlignment="1">
      <alignment horizontal="center" vertical="center" wrapText="1"/>
    </xf>
    <xf numFmtId="0" fontId="6" fillId="0" borderId="6" xfId="4" applyFont="1" applyBorder="1" applyAlignment="1">
      <alignment horizontal="center"/>
    </xf>
    <xf numFmtId="0" fontId="6" fillId="0" borderId="7" xfId="4" applyFont="1" applyBorder="1" applyAlignment="1">
      <alignment horizontal="center"/>
    </xf>
    <xf numFmtId="0" fontId="6" fillId="0" borderId="3" xfId="20" applyFont="1" applyBorder="1" applyAlignment="1">
      <alignment horizontal="center" vertical="center"/>
    </xf>
    <xf numFmtId="0" fontId="6" fillId="0" borderId="9" xfId="20" applyFont="1" applyBorder="1" applyAlignment="1">
      <alignment horizontal="center" vertical="center"/>
    </xf>
    <xf numFmtId="0" fontId="6" fillId="0" borderId="5" xfId="4" applyFont="1" applyBorder="1" applyAlignment="1">
      <alignment horizontal="center"/>
    </xf>
    <xf numFmtId="0" fontId="4" fillId="0" borderId="0" xfId="1" applyFont="1" applyBorder="1" applyAlignment="1">
      <alignment horizontal="center" vertical="center" wrapText="1"/>
    </xf>
    <xf numFmtId="0" fontId="8" fillId="0" borderId="2" xfId="6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/>
    </xf>
    <xf numFmtId="0" fontId="4" fillId="0" borderId="0" xfId="6" applyFont="1" applyBorder="1" applyAlignment="1">
      <alignment horizontal="center" vertical="center"/>
    </xf>
    <xf numFmtId="0" fontId="4" fillId="0" borderId="0" xfId="7" applyFont="1" applyBorder="1" applyAlignment="1">
      <alignment horizontal="center" vertical="center"/>
    </xf>
    <xf numFmtId="0" fontId="12" fillId="0" borderId="0" xfId="7" applyFont="1" applyBorder="1" applyAlignment="1">
      <alignment horizontal="center" vertical="center" wrapText="1"/>
    </xf>
    <xf numFmtId="0" fontId="12" fillId="0" borderId="4" xfId="7" applyFont="1" applyBorder="1" applyAlignment="1">
      <alignment horizontal="center" vertical="center" wrapText="1"/>
    </xf>
    <xf numFmtId="0" fontId="4" fillId="0" borderId="0" xfId="7" applyFont="1" applyBorder="1" applyAlignment="1">
      <alignment horizontal="center" vertical="center" wrapText="1"/>
    </xf>
    <xf numFmtId="0" fontId="8" fillId="0" borderId="0" xfId="8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8" fillId="0" borderId="0" xfId="10" applyFont="1" applyBorder="1" applyAlignment="1">
      <alignment horizontal="center" vertical="center"/>
    </xf>
    <xf numFmtId="0" fontId="4" fillId="0" borderId="11" xfId="10" applyFont="1" applyBorder="1" applyAlignment="1">
      <alignment horizontal="center" vertical="center"/>
    </xf>
    <xf numFmtId="0" fontId="4" fillId="0" borderId="9" xfId="10" applyFont="1" applyBorder="1" applyAlignment="1">
      <alignment horizontal="center" vertical="center"/>
    </xf>
    <xf numFmtId="0" fontId="8" fillId="0" borderId="0" xfId="11" applyFont="1" applyBorder="1" applyAlignment="1">
      <alignment horizontal="center" vertical="center"/>
    </xf>
    <xf numFmtId="0" fontId="9" fillId="0" borderId="0" xfId="11" applyFont="1" applyBorder="1" applyAlignment="1">
      <alignment horizontal="center" vertical="center"/>
    </xf>
    <xf numFmtId="0" fontId="4" fillId="0" borderId="0" xfId="14" applyFont="1" applyBorder="1" applyAlignment="1">
      <alignment horizontal="center" vertical="center"/>
    </xf>
    <xf numFmtId="0" fontId="4" fillId="0" borderId="0" xfId="15" applyFont="1" applyBorder="1" applyAlignment="1">
      <alignment horizontal="center" vertical="center"/>
    </xf>
    <xf numFmtId="0" fontId="4" fillId="0" borderId="8" xfId="15" applyFont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/>
    </xf>
    <xf numFmtId="0" fontId="6" fillId="0" borderId="7" xfId="2" applyFont="1" applyFill="1" applyBorder="1" applyAlignment="1">
      <alignment horizontal="right" vertical="center" indent="2"/>
    </xf>
    <xf numFmtId="0" fontId="6" fillId="0" borderId="8" xfId="2" applyFont="1" applyFill="1" applyBorder="1" applyAlignment="1">
      <alignment horizontal="right" vertical="center" indent="2"/>
    </xf>
    <xf numFmtId="0" fontId="6" fillId="0" borderId="3" xfId="2" applyFont="1" applyFill="1" applyBorder="1" applyAlignment="1">
      <alignment horizontal="right" vertical="center" indent="2"/>
    </xf>
    <xf numFmtId="0" fontId="6" fillId="0" borderId="7" xfId="1" applyFont="1" applyFill="1" applyBorder="1" applyAlignment="1">
      <alignment horizontal="right" vertical="center" indent="1"/>
    </xf>
    <xf numFmtId="0" fontId="12" fillId="0" borderId="4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right" vertical="center" indent="1"/>
    </xf>
    <xf numFmtId="0" fontId="4" fillId="0" borderId="0" xfId="1" applyFont="1" applyBorder="1" applyAlignment="1">
      <alignment horizontal="left" vertical="center" wrapText="1" readingOrder="1"/>
    </xf>
    <xf numFmtId="0" fontId="4" fillId="0" borderId="4" xfId="2" applyFont="1" applyBorder="1" applyAlignment="1">
      <alignment horizontal="center" vertical="center" readingOrder="1"/>
    </xf>
    <xf numFmtId="0" fontId="6" fillId="0" borderId="0" xfId="6" applyFont="1" applyBorder="1" applyAlignment="1">
      <alignment horizontal="right" vertical="center" indent="2"/>
    </xf>
    <xf numFmtId="0" fontId="4" fillId="0" borderId="8" xfId="7" applyFont="1" applyBorder="1" applyAlignment="1">
      <alignment horizontal="center" vertical="center"/>
    </xf>
    <xf numFmtId="0" fontId="6" fillId="0" borderId="0" xfId="7" applyFont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 wrapText="1"/>
    </xf>
    <xf numFmtId="0" fontId="4" fillId="0" borderId="0" xfId="8" applyFont="1" applyBorder="1" applyAlignment="1">
      <alignment horizontal="right" vertical="center" wrapText="1"/>
    </xf>
    <xf numFmtId="0" fontId="6" fillId="0" borderId="0" xfId="8" applyFont="1" applyBorder="1" applyAlignment="1">
      <alignment horizontal="right" vertical="center" indent="1"/>
    </xf>
    <xf numFmtId="0" fontId="4" fillId="0" borderId="0" xfId="3" applyFont="1" applyBorder="1" applyAlignment="1">
      <alignment vertical="center"/>
    </xf>
    <xf numFmtId="0" fontId="6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right" vertical="center" indent="1"/>
    </xf>
    <xf numFmtId="164" fontId="6" fillId="0" borderId="0" xfId="3" applyNumberFormat="1" applyFont="1" applyBorder="1" applyAlignment="1">
      <alignment horizontal="right" vertical="center" indent="1"/>
    </xf>
    <xf numFmtId="164" fontId="6" fillId="0" borderId="0" xfId="3" applyNumberFormat="1" applyFont="1" applyBorder="1" applyAlignment="1">
      <alignment horizontal="center" vertical="center"/>
    </xf>
    <xf numFmtId="0" fontId="6" fillId="0" borderId="6" xfId="10" applyFont="1" applyBorder="1" applyAlignment="1">
      <alignment horizontal="right" vertical="center" indent="2"/>
    </xf>
    <xf numFmtId="0" fontId="6" fillId="0" borderId="0" xfId="10" applyFont="1" applyBorder="1" applyAlignment="1">
      <alignment horizontal="right" vertical="center" indent="2"/>
    </xf>
    <xf numFmtId="0" fontId="4" fillId="0" borderId="3" xfId="3" applyFont="1" applyBorder="1" applyAlignment="1">
      <alignment vertical="center"/>
    </xf>
    <xf numFmtId="0" fontId="4" fillId="0" borderId="1" xfId="3" applyFont="1" applyBorder="1" applyAlignment="1">
      <alignment vertical="center"/>
    </xf>
    <xf numFmtId="0" fontId="6" fillId="0" borderId="1" xfId="10" applyFont="1" applyBorder="1" applyAlignment="1">
      <alignment horizontal="right" vertical="center" indent="2"/>
    </xf>
    <xf numFmtId="0" fontId="4" fillId="0" borderId="1" xfId="1" applyFont="1" applyBorder="1" applyAlignment="1">
      <alignment horizontal="left" vertical="center" wrapText="1" readingOrder="1"/>
    </xf>
    <xf numFmtId="0" fontId="6" fillId="0" borderId="8" xfId="3" applyFont="1" applyBorder="1" applyAlignment="1">
      <alignment horizontal="center" vertical="center"/>
    </xf>
    <xf numFmtId="0" fontId="4" fillId="0" borderId="8" xfId="11" applyFont="1" applyBorder="1" applyAlignment="1">
      <alignment horizontal="left" vertical="center" wrapText="1" readingOrder="1"/>
    </xf>
    <xf numFmtId="0" fontId="4" fillId="0" borderId="0" xfId="11" applyFont="1" applyBorder="1" applyAlignment="1">
      <alignment horizontal="left" vertical="center" wrapText="1" readingOrder="1"/>
    </xf>
    <xf numFmtId="0" fontId="14" fillId="0" borderId="6" xfId="11" applyFont="1" applyBorder="1" applyAlignment="1">
      <alignment horizontal="right" vertical="center" wrapText="1"/>
    </xf>
    <xf numFmtId="0" fontId="6" fillId="0" borderId="6" xfId="11" applyFont="1" applyBorder="1" applyAlignment="1">
      <alignment horizontal="center" vertical="center" wrapText="1"/>
    </xf>
    <xf numFmtId="0" fontId="4" fillId="0" borderId="6" xfId="11" applyFont="1" applyBorder="1" applyAlignment="1">
      <alignment horizontal="left" vertical="center" wrapText="1" readingOrder="1"/>
    </xf>
    <xf numFmtId="0" fontId="3" fillId="0" borderId="0" xfId="11" applyBorder="1"/>
    <xf numFmtId="0" fontId="4" fillId="0" borderId="8" xfId="7" applyFont="1" applyBorder="1" applyAlignment="1">
      <alignment horizontal="right" vertical="center"/>
    </xf>
    <xf numFmtId="0" fontId="4" fillId="0" borderId="0" xfId="7" applyFont="1" applyBorder="1" applyAlignment="1">
      <alignment horizontal="right" vertical="center"/>
    </xf>
    <xf numFmtId="0" fontId="6" fillId="0" borderId="0" xfId="15" applyFont="1" applyBorder="1" applyAlignment="1">
      <alignment horizontal="right" vertical="center" indent="3"/>
    </xf>
    <xf numFmtId="0" fontId="4" fillId="0" borderId="0" xfId="19" applyFont="1" applyBorder="1" applyAlignment="1">
      <alignment vertical="center" wrapText="1"/>
    </xf>
    <xf numFmtId="0" fontId="3" fillId="0" borderId="0" xfId="19" applyBorder="1"/>
    <xf numFmtId="0" fontId="4" fillId="0" borderId="0" xfId="19" applyFont="1" applyBorder="1" applyAlignment="1">
      <alignment vertical="center"/>
    </xf>
    <xf numFmtId="0" fontId="4" fillId="0" borderId="0" xfId="19" applyFont="1" applyBorder="1" applyAlignment="1">
      <alignment horizontal="center" vertical="center"/>
    </xf>
    <xf numFmtId="0" fontId="4" fillId="0" borderId="8" xfId="19" applyFont="1" applyBorder="1" applyAlignment="1">
      <alignment horizontal="center" vertical="center"/>
    </xf>
    <xf numFmtId="0" fontId="4" fillId="0" borderId="3" xfId="19" applyFont="1" applyBorder="1" applyAlignment="1">
      <alignment horizontal="center" vertical="center"/>
    </xf>
    <xf numFmtId="0" fontId="4" fillId="0" borderId="9" xfId="19" applyFont="1" applyBorder="1" applyAlignment="1">
      <alignment horizontal="center" vertical="center"/>
    </xf>
    <xf numFmtId="1" fontId="4" fillId="0" borderId="10" xfId="19" applyNumberFormat="1" applyFont="1" applyBorder="1" applyAlignment="1">
      <alignment horizontal="center" vertical="center"/>
    </xf>
    <xf numFmtId="0" fontId="4" fillId="0" borderId="8" xfId="19" applyFont="1" applyBorder="1" applyAlignment="1">
      <alignment horizontal="right" vertical="center"/>
    </xf>
    <xf numFmtId="0" fontId="4" fillId="0" borderId="8" xfId="19" applyFont="1" applyBorder="1" applyAlignment="1">
      <alignment horizontal="left" vertical="center" wrapText="1"/>
    </xf>
    <xf numFmtId="0" fontId="4" fillId="0" borderId="3" xfId="19" applyFont="1" applyBorder="1" applyAlignment="1">
      <alignment horizontal="right" vertical="center"/>
    </xf>
    <xf numFmtId="1" fontId="6" fillId="0" borderId="3" xfId="19" applyNumberFormat="1" applyFont="1" applyBorder="1" applyAlignment="1">
      <alignment horizontal="center" vertical="center" wrapText="1"/>
    </xf>
    <xf numFmtId="0" fontId="4" fillId="0" borderId="3" xfId="19" applyFont="1" applyBorder="1" applyAlignment="1">
      <alignment horizontal="left" vertical="center" wrapText="1"/>
    </xf>
    <xf numFmtId="1" fontId="4" fillId="0" borderId="15" xfId="19" applyNumberFormat="1" applyFont="1" applyBorder="1" applyAlignment="1">
      <alignment horizontal="center" vertical="center"/>
    </xf>
    <xf numFmtId="0" fontId="6" fillId="0" borderId="15" xfId="1" applyNumberFormat="1" applyFont="1" applyBorder="1" applyAlignment="1">
      <alignment horizontal="center" vertical="center"/>
    </xf>
    <xf numFmtId="3" fontId="4" fillId="0" borderId="0" xfId="19" applyNumberFormat="1" applyFont="1" applyBorder="1" applyAlignment="1">
      <alignment horizontal="center" vertical="center"/>
    </xf>
    <xf numFmtId="1" fontId="4" fillId="0" borderId="0" xfId="19" applyNumberFormat="1" applyFont="1" applyBorder="1" applyAlignment="1">
      <alignment horizontal="center" vertical="center"/>
    </xf>
    <xf numFmtId="0" fontId="6" fillId="0" borderId="15" xfId="19" applyFont="1" applyBorder="1" applyAlignment="1">
      <alignment horizontal="center" vertical="center"/>
    </xf>
    <xf numFmtId="3" fontId="6" fillId="0" borderId="15" xfId="19" applyNumberFormat="1" applyFont="1" applyBorder="1" applyAlignment="1">
      <alignment horizontal="center" vertical="center"/>
    </xf>
    <xf numFmtId="1" fontId="4" fillId="0" borderId="3" xfId="19" applyNumberFormat="1" applyFont="1" applyBorder="1" applyAlignment="1">
      <alignment horizontal="center"/>
    </xf>
    <xf numFmtId="1" fontId="4" fillId="0" borderId="3" xfId="19" applyNumberFormat="1" applyFont="1" applyBorder="1" applyAlignment="1">
      <alignment horizont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4" fillId="0" borderId="0" xfId="5" applyFont="1" applyBorder="1" applyAlignment="1">
      <alignment horizontal="center" vertical="center"/>
    </xf>
    <xf numFmtId="0" fontId="4" fillId="0" borderId="4" xfId="5" applyFont="1" applyBorder="1" applyAlignment="1">
      <alignment horizontal="center" vertical="center"/>
    </xf>
    <xf numFmtId="0" fontId="4" fillId="0" borderId="0" xfId="6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4" fillId="0" borderId="7" xfId="13" applyFont="1" applyBorder="1" applyAlignment="1">
      <alignment horizontal="center" vertical="center"/>
    </xf>
    <xf numFmtId="0" fontId="4" fillId="0" borderId="6" xfId="13" applyFont="1" applyBorder="1" applyAlignment="1">
      <alignment horizontal="center" vertical="center"/>
    </xf>
    <xf numFmtId="0" fontId="4" fillId="0" borderId="9" xfId="13" applyFont="1" applyBorder="1" applyAlignment="1">
      <alignment horizontal="center" vertical="center"/>
    </xf>
    <xf numFmtId="0" fontId="4" fillId="0" borderId="3" xfId="14" applyFont="1" applyBorder="1" applyAlignment="1">
      <alignment horizontal="center" vertical="center"/>
    </xf>
    <xf numFmtId="0" fontId="4" fillId="0" borderId="9" xfId="14" applyFont="1" applyBorder="1" applyAlignment="1">
      <alignment horizontal="center" vertical="center"/>
    </xf>
    <xf numFmtId="0" fontId="4" fillId="0" borderId="6" xfId="14" applyFont="1" applyBorder="1" applyAlignment="1">
      <alignment horizontal="center" vertical="center"/>
    </xf>
    <xf numFmtId="0" fontId="4" fillId="0" borderId="0" xfId="14" applyFont="1" applyBorder="1" applyAlignment="1">
      <alignment horizontal="center" vertical="center"/>
    </xf>
    <xf numFmtId="0" fontId="4" fillId="0" borderId="12" xfId="14" applyFont="1" applyBorder="1" applyAlignment="1">
      <alignment horizontal="center" vertical="center"/>
    </xf>
    <xf numFmtId="0" fontId="4" fillId="0" borderId="0" xfId="15" applyFont="1" applyBorder="1" applyAlignment="1">
      <alignment horizontal="center" vertical="center"/>
    </xf>
    <xf numFmtId="0" fontId="4" fillId="0" borderId="0" xfId="4" applyFont="1" applyBorder="1" applyAlignment="1">
      <alignment horizontal="center" vertical="center" wrapText="1"/>
    </xf>
    <xf numFmtId="0" fontId="6" fillId="0" borderId="6" xfId="2" applyFont="1" applyFill="1" applyBorder="1" applyAlignment="1">
      <alignment horizontal="right" vertical="center" indent="2"/>
    </xf>
    <xf numFmtId="0" fontId="6" fillId="0" borderId="6" xfId="1" applyNumberFormat="1" applyFont="1" applyBorder="1" applyAlignment="1">
      <alignment horizontal="right" vertical="center" indent="1"/>
    </xf>
    <xf numFmtId="0" fontId="4" fillId="0" borderId="6" xfId="1" applyFont="1" applyBorder="1" applyAlignment="1">
      <alignment horizontal="left" vertical="center" wrapText="1" readingOrder="1"/>
    </xf>
    <xf numFmtId="0" fontId="8" fillId="0" borderId="10" xfId="10" applyFont="1" applyBorder="1" applyAlignment="1">
      <alignment horizontal="left" vertical="center"/>
    </xf>
    <xf numFmtId="0" fontId="6" fillId="0" borderId="0" xfId="2" applyFont="1" applyBorder="1" applyAlignment="1">
      <alignment horizontal="center" vertical="center"/>
    </xf>
    <xf numFmtId="0" fontId="4" fillId="0" borderId="4" xfId="5" applyFont="1" applyBorder="1" applyAlignment="1">
      <alignment horizontal="center" vertical="center" wrapText="1"/>
    </xf>
    <xf numFmtId="0" fontId="3" fillId="0" borderId="0" xfId="5" applyAlignment="1"/>
    <xf numFmtId="0" fontId="4" fillId="0" borderId="10" xfId="1" applyFont="1" applyBorder="1" applyAlignment="1">
      <alignment horizontal="left" vertical="center" wrapText="1"/>
    </xf>
    <xf numFmtId="0" fontId="4" fillId="0" borderId="0" xfId="2" applyFont="1" applyFill="1" applyBorder="1" applyAlignment="1">
      <alignment horizontal="center" vertical="center" readingOrder="1"/>
    </xf>
    <xf numFmtId="0" fontId="4" fillId="0" borderId="9" xfId="2" applyFont="1" applyFill="1" applyBorder="1" applyAlignment="1">
      <alignment horizontal="center" vertical="center" readingOrder="1"/>
    </xf>
    <xf numFmtId="0" fontId="4" fillId="0" borderId="9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 readingOrder="1"/>
    </xf>
    <xf numFmtId="0" fontId="3" fillId="0" borderId="0" xfId="7" applyBorder="1"/>
    <xf numFmtId="0" fontId="14" fillId="0" borderId="0" xfId="3" applyFont="1" applyFill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0" fontId="14" fillId="0" borderId="1" xfId="2" applyFont="1" applyBorder="1" applyAlignment="1">
      <alignment horizontal="right" vertical="center"/>
    </xf>
    <xf numFmtId="0" fontId="14" fillId="0" borderId="1" xfId="2" applyFont="1" applyBorder="1" applyAlignment="1">
      <alignment horizontal="left" vertical="center"/>
    </xf>
    <xf numFmtId="0" fontId="14" fillId="0" borderId="0" xfId="5" applyFont="1" applyBorder="1" applyAlignment="1">
      <alignment horizontal="left" vertical="center" readingOrder="1"/>
    </xf>
    <xf numFmtId="0" fontId="14" fillId="0" borderId="1" xfId="6" applyFont="1" applyBorder="1" applyAlignment="1">
      <alignment horizontal="right" vertical="center"/>
    </xf>
    <xf numFmtId="0" fontId="14" fillId="0" borderId="0" xfId="6" applyFont="1" applyAlignment="1">
      <alignment horizontal="left"/>
    </xf>
    <xf numFmtId="0" fontId="14" fillId="0" borderId="1" xfId="7" applyFont="1" applyBorder="1" applyAlignment="1">
      <alignment vertical="center"/>
    </xf>
    <xf numFmtId="0" fontId="14" fillId="0" borderId="0" xfId="7" applyFont="1" applyBorder="1" applyAlignment="1">
      <alignment vertical="center" wrapText="1"/>
    </xf>
    <xf numFmtId="0" fontId="14" fillId="0" borderId="5" xfId="7" applyFont="1" applyBorder="1" applyAlignment="1">
      <alignment vertical="center" wrapText="1"/>
    </xf>
    <xf numFmtId="1" fontId="3" fillId="0" borderId="0" xfId="3" applyNumberFormat="1" applyBorder="1"/>
    <xf numFmtId="0" fontId="14" fillId="0" borderId="1" xfId="10" applyFont="1" applyFill="1" applyBorder="1" applyAlignment="1">
      <alignment vertical="center"/>
    </xf>
    <xf numFmtId="0" fontId="14" fillId="0" borderId="0" xfId="10" applyFont="1" applyFill="1" applyAlignment="1">
      <alignment horizontal="left" vertical="center"/>
    </xf>
    <xf numFmtId="0" fontId="14" fillId="0" borderId="0" xfId="11" applyFont="1" applyFill="1" applyBorder="1" applyAlignment="1">
      <alignment vertical="center"/>
    </xf>
    <xf numFmtId="0" fontId="14" fillId="0" borderId="0" xfId="11" applyFont="1" applyFill="1" applyAlignment="1">
      <alignment horizontal="left" vertical="center"/>
    </xf>
    <xf numFmtId="0" fontId="4" fillId="0" borderId="0" xfId="1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4" fillId="0" borderId="0" xfId="14" applyFont="1" applyBorder="1" applyAlignment="1">
      <alignment horizontal="center" vertical="center"/>
    </xf>
    <xf numFmtId="0" fontId="4" fillId="0" borderId="0" xfId="17" applyFont="1" applyBorder="1" applyAlignment="1">
      <alignment horizontal="center" vertical="center" wrapText="1"/>
    </xf>
    <xf numFmtId="0" fontId="14" fillId="0" borderId="0" xfId="13" applyFont="1" applyAlignment="1">
      <alignment horizontal="left" vertical="center"/>
    </xf>
    <xf numFmtId="0" fontId="14" fillId="0" borderId="0" xfId="14" applyFont="1" applyFill="1" applyAlignment="1">
      <alignment horizontal="left" vertical="center"/>
    </xf>
    <xf numFmtId="0" fontId="14" fillId="0" borderId="1" xfId="15" applyFont="1" applyBorder="1" applyAlignment="1">
      <alignment vertical="center"/>
    </xf>
    <xf numFmtId="0" fontId="14" fillId="0" borderId="0" xfId="15" applyFont="1" applyBorder="1" applyAlignment="1">
      <alignment vertical="center"/>
    </xf>
    <xf numFmtId="0" fontId="8" fillId="0" borderId="10" xfId="10" applyFont="1" applyBorder="1" applyAlignment="1">
      <alignment horizontal="right" vertical="center"/>
    </xf>
    <xf numFmtId="0" fontId="4" fillId="0" borderId="6" xfId="17" applyFont="1" applyBorder="1" applyAlignment="1">
      <alignment horizontal="right" vertical="center"/>
    </xf>
    <xf numFmtId="0" fontId="4" fillId="0" borderId="7" xfId="17" applyFont="1" applyBorder="1" applyAlignment="1">
      <alignment horizontal="right" vertical="center" wrapText="1"/>
    </xf>
    <xf numFmtId="0" fontId="4" fillId="0" borderId="7" xfId="17" applyFont="1" applyBorder="1" applyAlignment="1">
      <alignment horizontal="right" vertical="center"/>
    </xf>
    <xf numFmtId="0" fontId="4" fillId="0" borderId="7" xfId="17" applyFont="1" applyBorder="1" applyAlignment="1">
      <alignment horizontal="right" vertical="center" wrapText="1" shrinkToFit="1"/>
    </xf>
    <xf numFmtId="0" fontId="4" fillId="0" borderId="9" xfId="17" applyFont="1" applyBorder="1" applyAlignment="1">
      <alignment horizontal="right" vertical="center"/>
    </xf>
    <xf numFmtId="0" fontId="4" fillId="0" borderId="6" xfId="17" applyFont="1" applyBorder="1" applyAlignment="1">
      <alignment horizontal="left" vertical="center" wrapText="1"/>
    </xf>
    <xf numFmtId="0" fontId="4" fillId="0" borderId="7" xfId="17" applyFont="1" applyBorder="1" applyAlignment="1">
      <alignment horizontal="left" vertical="center" wrapText="1"/>
    </xf>
    <xf numFmtId="0" fontId="11" fillId="0" borderId="7" xfId="17" applyFont="1" applyBorder="1" applyAlignment="1">
      <alignment horizontal="left" vertical="center" wrapText="1"/>
    </xf>
    <xf numFmtId="0" fontId="4" fillId="0" borderId="7" xfId="17" applyFont="1" applyBorder="1" applyAlignment="1">
      <alignment horizontal="left" vertical="center"/>
    </xf>
    <xf numFmtId="0" fontId="4" fillId="0" borderId="9" xfId="17" applyFont="1" applyBorder="1" applyAlignment="1">
      <alignment horizontal="left" vertical="center"/>
    </xf>
    <xf numFmtId="0" fontId="4" fillId="0" borderId="3" xfId="17" applyFont="1" applyBorder="1" applyAlignment="1">
      <alignment horizontal="right" vertical="center"/>
    </xf>
    <xf numFmtId="0" fontId="4" fillId="0" borderId="3" xfId="17" applyFont="1" applyBorder="1" applyAlignment="1">
      <alignment horizontal="left" vertical="center" wrapText="1"/>
    </xf>
    <xf numFmtId="0" fontId="4" fillId="0" borderId="12" xfId="17" applyFont="1" applyBorder="1" applyAlignment="1">
      <alignment horizontal="right" vertical="center"/>
    </xf>
    <xf numFmtId="0" fontId="4" fillId="0" borderId="12" xfId="17" applyFont="1" applyBorder="1" applyAlignment="1">
      <alignment horizontal="left" vertical="center"/>
    </xf>
    <xf numFmtId="0" fontId="4" fillId="0" borderId="6" xfId="17" applyFont="1" applyBorder="1" applyAlignment="1">
      <alignment vertical="center"/>
    </xf>
    <xf numFmtId="0" fontId="4" fillId="0" borderId="7" xfId="17" applyFont="1" applyBorder="1" applyAlignment="1">
      <alignment vertical="center" wrapText="1"/>
    </xf>
    <xf numFmtId="0" fontId="4" fillId="0" borderId="7" xfId="17" applyFont="1" applyBorder="1" applyAlignment="1">
      <alignment vertical="center" wrapText="1" shrinkToFit="1"/>
    </xf>
    <xf numFmtId="0" fontId="4" fillId="0" borderId="9" xfId="17" applyFont="1" applyBorder="1" applyAlignment="1">
      <alignment vertical="center"/>
    </xf>
    <xf numFmtId="0" fontId="4" fillId="0" borderId="6" xfId="18" applyFont="1" applyBorder="1" applyAlignment="1">
      <alignment horizontal="left" vertical="center" wrapText="1"/>
    </xf>
    <xf numFmtId="0" fontId="4" fillId="0" borderId="7" xfId="18" applyFont="1" applyBorder="1" applyAlignment="1">
      <alignment horizontal="left" vertical="center" wrapText="1"/>
    </xf>
    <xf numFmtId="0" fontId="11" fillId="0" borderId="7" xfId="18" applyFont="1" applyBorder="1" applyAlignment="1">
      <alignment horizontal="left" vertical="center" wrapText="1"/>
    </xf>
    <xf numFmtId="0" fontId="4" fillId="0" borderId="9" xfId="18" applyFont="1" applyBorder="1" applyAlignment="1">
      <alignment horizontal="left" vertical="center"/>
    </xf>
    <xf numFmtId="0" fontId="4" fillId="0" borderId="3" xfId="18" applyFont="1" applyBorder="1" applyAlignment="1">
      <alignment horizontal="left" vertical="center" wrapText="1"/>
    </xf>
    <xf numFmtId="0" fontId="14" fillId="0" borderId="0" xfId="19" applyFont="1" applyFill="1" applyBorder="1" applyAlignment="1">
      <alignment horizontal="left" vertical="center"/>
    </xf>
    <xf numFmtId="0" fontId="6" fillId="0" borderId="5" xfId="20" applyFont="1" applyBorder="1" applyAlignment="1">
      <alignment horizontal="right" vertical="center" indent="2"/>
    </xf>
    <xf numFmtId="0" fontId="6" fillId="0" borderId="1" xfId="20" applyFont="1" applyBorder="1" applyAlignment="1">
      <alignment horizontal="right" vertical="center" indent="2"/>
    </xf>
    <xf numFmtId="0" fontId="14" fillId="0" borderId="1" xfId="19" applyFont="1" applyFill="1" applyBorder="1" applyAlignment="1">
      <alignment vertical="center" readingOrder="2"/>
    </xf>
    <xf numFmtId="0" fontId="12" fillId="0" borderId="8" xfId="18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right" vertical="center" wrapText="1"/>
    </xf>
    <xf numFmtId="0" fontId="4" fillId="0" borderId="6" xfId="2" applyFont="1" applyBorder="1" applyAlignment="1">
      <alignment horizontal="right" vertical="center"/>
    </xf>
    <xf numFmtId="0" fontId="4" fillId="0" borderId="7" xfId="2" applyFont="1" applyBorder="1" applyAlignment="1">
      <alignment horizontal="right" vertical="center"/>
    </xf>
    <xf numFmtId="0" fontId="4" fillId="0" borderId="4" xfId="1" applyFont="1" applyBorder="1" applyAlignment="1">
      <alignment horizontal="right" vertical="center" wrapText="1"/>
    </xf>
    <xf numFmtId="0" fontId="4" fillId="0" borderId="7" xfId="1" applyFont="1" applyBorder="1" applyAlignment="1">
      <alignment horizontal="right" vertical="center" wrapText="1"/>
    </xf>
    <xf numFmtId="0" fontId="4" fillId="0" borderId="0" xfId="1" applyFont="1" applyBorder="1" applyAlignment="1">
      <alignment horizontal="right" vertical="center" wrapText="1"/>
    </xf>
    <xf numFmtId="0" fontId="4" fillId="0" borderId="6" xfId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4" fillId="0" borderId="3" xfId="1" applyFont="1" applyBorder="1" applyAlignment="1">
      <alignment horizontal="right" vertical="center" wrapText="1"/>
    </xf>
    <xf numFmtId="0" fontId="4" fillId="0" borderId="7" xfId="1" applyFont="1" applyBorder="1" applyAlignment="1">
      <alignment vertical="center" wrapText="1"/>
    </xf>
    <xf numFmtId="0" fontId="4" fillId="0" borderId="8" xfId="1" applyFont="1" applyBorder="1" applyAlignment="1">
      <alignment vertical="center" wrapText="1"/>
    </xf>
    <xf numFmtId="0" fontId="4" fillId="0" borderId="9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8" xfId="2" applyFont="1" applyBorder="1" applyAlignment="1">
      <alignment horizontal="right" vertical="center"/>
    </xf>
    <xf numFmtId="0" fontId="4" fillId="0" borderId="7" xfId="2" applyFont="1" applyBorder="1" applyAlignment="1">
      <alignment horizontal="left" vertical="center"/>
    </xf>
    <xf numFmtId="0" fontId="4" fillId="0" borderId="7" xfId="2" applyFont="1" applyBorder="1" applyAlignment="1">
      <alignment horizontal="left" wrapText="1"/>
    </xf>
    <xf numFmtId="0" fontId="4" fillId="0" borderId="8" xfId="2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4" fillId="0" borderId="7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7" xfId="6" applyFont="1" applyBorder="1" applyAlignment="1">
      <alignment horizontal="right" vertical="center"/>
    </xf>
    <xf numFmtId="0" fontId="4" fillId="0" borderId="8" xfId="6" applyFont="1" applyBorder="1" applyAlignment="1">
      <alignment horizontal="right" vertical="center"/>
    </xf>
    <xf numFmtId="0" fontId="4" fillId="0" borderId="9" xfId="6" applyFont="1" applyBorder="1" applyAlignment="1">
      <alignment horizontal="right" vertical="center"/>
    </xf>
    <xf numFmtId="0" fontId="4" fillId="0" borderId="7" xfId="7" applyFont="1" applyBorder="1" applyAlignment="1">
      <alignment horizontal="right" vertical="center"/>
    </xf>
    <xf numFmtId="0" fontId="4" fillId="0" borderId="7" xfId="7" applyFont="1" applyBorder="1" applyAlignment="1">
      <alignment horizontal="right" vertical="center" wrapText="1"/>
    </xf>
    <xf numFmtId="0" fontId="4" fillId="0" borderId="7" xfId="7" applyFont="1" applyFill="1" applyBorder="1" applyAlignment="1">
      <alignment horizontal="right" vertical="center"/>
    </xf>
    <xf numFmtId="0" fontId="4" fillId="0" borderId="8" xfId="7" applyFont="1" applyFill="1" applyBorder="1" applyAlignment="1">
      <alignment horizontal="right" vertical="center"/>
    </xf>
    <xf numFmtId="0" fontId="4" fillId="0" borderId="1" xfId="7" applyFont="1" applyBorder="1" applyAlignment="1">
      <alignment horizontal="right" vertical="center"/>
    </xf>
    <xf numFmtId="0" fontId="6" fillId="0" borderId="1" xfId="7" applyFont="1" applyBorder="1" applyAlignment="1">
      <alignment horizontal="center" vertical="center"/>
    </xf>
    <xf numFmtId="0" fontId="4" fillId="0" borderId="1" xfId="7" applyFont="1" applyBorder="1" applyAlignment="1">
      <alignment horizontal="center" vertical="center"/>
    </xf>
    <xf numFmtId="0" fontId="9" fillId="0" borderId="10" xfId="8" applyFont="1" applyBorder="1" applyAlignment="1">
      <alignment horizontal="left" vertical="center"/>
    </xf>
    <xf numFmtId="0" fontId="6" fillId="0" borderId="1" xfId="8" applyFont="1" applyBorder="1" applyAlignment="1">
      <alignment horizontal="right" vertical="center" indent="1"/>
    </xf>
    <xf numFmtId="0" fontId="11" fillId="0" borderId="1" xfId="8" applyFont="1" applyBorder="1" applyAlignment="1">
      <alignment horizontal="left" vertical="center" wrapText="1" readingOrder="1"/>
    </xf>
    <xf numFmtId="0" fontId="10" fillId="0" borderId="1" xfId="8" applyFont="1" applyFill="1" applyBorder="1" applyAlignment="1">
      <alignment vertical="center"/>
    </xf>
    <xf numFmtId="0" fontId="4" fillId="0" borderId="10" xfId="8" applyFont="1" applyBorder="1" applyAlignment="1">
      <alignment horizontal="left" vertical="center"/>
    </xf>
    <xf numFmtId="0" fontId="14" fillId="0" borderId="1" xfId="3" applyFont="1" applyFill="1" applyBorder="1" applyAlignment="1">
      <alignment vertical="center"/>
    </xf>
    <xf numFmtId="0" fontId="6" fillId="0" borderId="1" xfId="3" applyFont="1" applyBorder="1" applyAlignment="1">
      <alignment horizontal="center" vertical="center"/>
    </xf>
    <xf numFmtId="164" fontId="6" fillId="0" borderId="1" xfId="3" applyNumberFormat="1" applyFont="1" applyBorder="1" applyAlignment="1">
      <alignment horizontal="center" vertical="center"/>
    </xf>
    <xf numFmtId="0" fontId="14" fillId="0" borderId="1" xfId="3" applyFont="1" applyFill="1" applyBorder="1" applyAlignment="1">
      <alignment horizontal="left" vertical="center"/>
    </xf>
    <xf numFmtId="0" fontId="4" fillId="0" borderId="5" xfId="3" applyFont="1" applyBorder="1" applyAlignment="1">
      <alignment vertical="center"/>
    </xf>
    <xf numFmtId="0" fontId="6" fillId="0" borderId="5" xfId="3" applyFont="1" applyBorder="1" applyAlignment="1">
      <alignment horizontal="center" vertical="center"/>
    </xf>
    <xf numFmtId="0" fontId="6" fillId="0" borderId="5" xfId="3" applyFont="1" applyBorder="1" applyAlignment="1">
      <alignment horizontal="right" vertical="center" indent="1"/>
    </xf>
    <xf numFmtId="164" fontId="6" fillId="0" borderId="5" xfId="3" applyNumberFormat="1" applyFont="1" applyBorder="1" applyAlignment="1">
      <alignment horizontal="right" vertical="center" indent="1"/>
    </xf>
    <xf numFmtId="164" fontId="6" fillId="0" borderId="5" xfId="3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wrapText="1" readingOrder="1"/>
    </xf>
    <xf numFmtId="0" fontId="14" fillId="0" borderId="1" xfId="11" applyFont="1" applyFill="1" applyBorder="1" applyAlignment="1">
      <alignment vertical="center"/>
    </xf>
    <xf numFmtId="0" fontId="14" fillId="0" borderId="1" xfId="11" applyFont="1" applyFill="1" applyBorder="1" applyAlignment="1">
      <alignment horizontal="left" vertical="center"/>
    </xf>
    <xf numFmtId="0" fontId="20" fillId="0" borderId="6" xfId="11" applyFont="1" applyBorder="1" applyAlignment="1">
      <alignment horizontal="center" vertical="center" wrapText="1"/>
    </xf>
    <xf numFmtId="0" fontId="6" fillId="0" borderId="6" xfId="13" applyFont="1" applyBorder="1" applyAlignment="1">
      <alignment horizontal="center" vertical="center"/>
    </xf>
    <xf numFmtId="0" fontId="6" fillId="0" borderId="0" xfId="13" applyFont="1" applyBorder="1" applyAlignment="1">
      <alignment horizontal="center" vertical="center"/>
    </xf>
    <xf numFmtId="0" fontId="6" fillId="0" borderId="1" xfId="15" applyFont="1" applyBorder="1" applyAlignment="1">
      <alignment horizontal="right" vertical="center" indent="3"/>
    </xf>
    <xf numFmtId="0" fontId="6" fillId="0" borderId="10" xfId="15" applyFont="1" applyBorder="1" applyAlignment="1">
      <alignment horizontal="right" vertical="center" indent="3"/>
    </xf>
    <xf numFmtId="0" fontId="12" fillId="0" borderId="0" xfId="19" applyFont="1" applyBorder="1" applyAlignment="1">
      <alignment horizontal="center" vertical="center" wrapText="1"/>
    </xf>
    <xf numFmtId="0" fontId="14" fillId="0" borderId="0" xfId="7" applyFont="1" applyBorder="1" applyAlignment="1">
      <alignment vertical="center"/>
    </xf>
    <xf numFmtId="0" fontId="4" fillId="0" borderId="0" xfId="7" applyFont="1" applyFill="1" applyAlignment="1">
      <alignment vertical="center" wrapText="1" readingOrder="1"/>
    </xf>
    <xf numFmtId="0" fontId="21" fillId="0" borderId="4" xfId="3" applyFont="1" applyBorder="1" applyAlignment="1">
      <alignment horizontal="center" vertical="center"/>
    </xf>
    <xf numFmtId="0" fontId="21" fillId="0" borderId="4" xfId="17" applyFont="1" applyBorder="1" applyAlignment="1">
      <alignment horizontal="center" vertical="center" wrapText="1"/>
    </xf>
    <xf numFmtId="0" fontId="12" fillId="0" borderId="15" xfId="19" applyFont="1" applyBorder="1" applyAlignment="1">
      <alignment horizontal="center" vertical="center" wrapText="1"/>
    </xf>
    <xf numFmtId="0" fontId="6" fillId="0" borderId="8" xfId="20" applyFont="1" applyBorder="1" applyAlignment="1">
      <alignment horizontal="center" vertical="center"/>
    </xf>
    <xf numFmtId="0" fontId="6" fillId="0" borderId="3" xfId="4" applyFont="1" applyBorder="1" applyAlignment="1">
      <alignment horizontal="center"/>
    </xf>
    <xf numFmtId="1" fontId="6" fillId="0" borderId="7" xfId="4" applyNumberFormat="1" applyFont="1" applyBorder="1" applyAlignment="1">
      <alignment horizontal="center"/>
    </xf>
    <xf numFmtId="1" fontId="6" fillId="0" borderId="9" xfId="20" applyNumberFormat="1" applyFont="1" applyBorder="1" applyAlignment="1">
      <alignment horizontal="center" vertical="center"/>
    </xf>
    <xf numFmtId="0" fontId="14" fillId="0" borderId="1" xfId="19" applyFont="1" applyFill="1" applyBorder="1" applyAlignment="1">
      <alignment vertical="center"/>
    </xf>
    <xf numFmtId="0" fontId="12" fillId="0" borderId="5" xfId="19" applyFont="1" applyBorder="1" applyAlignment="1">
      <alignment horizontal="right" vertical="center" readingOrder="2"/>
    </xf>
    <xf numFmtId="0" fontId="12" fillId="0" borderId="5" xfId="19" applyFont="1" applyBorder="1" applyAlignment="1">
      <alignment horizontal="right" vertical="center" wrapText="1" readingOrder="2"/>
    </xf>
    <xf numFmtId="0" fontId="13" fillId="0" borderId="0" xfId="4" applyFont="1" applyBorder="1" applyAlignment="1">
      <alignment horizontal="right" readingOrder="2"/>
    </xf>
    <xf numFmtId="0" fontId="13" fillId="0" borderId="0" xfId="4" applyFont="1" applyAlignment="1">
      <alignment horizontal="right" readingOrder="2"/>
    </xf>
    <xf numFmtId="0" fontId="13" fillId="0" borderId="0" xfId="4" applyFont="1"/>
    <xf numFmtId="0" fontId="12" fillId="0" borderId="0" xfId="19" applyFont="1" applyBorder="1" applyAlignment="1">
      <alignment horizontal="right" vertical="center" readingOrder="2"/>
    </xf>
    <xf numFmtId="0" fontId="13" fillId="0" borderId="0" xfId="0" applyFont="1"/>
    <xf numFmtId="0" fontId="17" fillId="0" borderId="6" xfId="4" applyFont="1" applyBorder="1" applyAlignment="1">
      <alignment horizontal="center"/>
    </xf>
    <xf numFmtId="0" fontId="17" fillId="0" borderId="7" xfId="4" applyFont="1" applyBorder="1" applyAlignment="1">
      <alignment horizontal="center"/>
    </xf>
    <xf numFmtId="0" fontId="17" fillId="0" borderId="6" xfId="4" applyFont="1" applyBorder="1" applyAlignment="1">
      <alignment horizontal="center" vertical="center"/>
    </xf>
    <xf numFmtId="0" fontId="17" fillId="0" borderId="7" xfId="4" applyFont="1" applyBorder="1" applyAlignment="1">
      <alignment horizontal="center" vertical="center"/>
    </xf>
    <xf numFmtId="0" fontId="17" fillId="0" borderId="5" xfId="4" applyFont="1" applyBorder="1" applyAlignment="1">
      <alignment horizontal="center" vertical="center"/>
    </xf>
    <xf numFmtId="1" fontId="17" fillId="0" borderId="7" xfId="4" applyNumberFormat="1" applyFont="1" applyBorder="1" applyAlignment="1">
      <alignment horizontal="center" vertical="center"/>
    </xf>
    <xf numFmtId="0" fontId="17" fillId="0" borderId="8" xfId="4" applyFont="1" applyBorder="1" applyAlignment="1">
      <alignment horizontal="center"/>
    </xf>
    <xf numFmtId="0" fontId="4" fillId="0" borderId="8" xfId="19" applyFont="1" applyBorder="1" applyAlignment="1">
      <alignment vertical="top"/>
    </xf>
    <xf numFmtId="0" fontId="4" fillId="0" borderId="0" xfId="21" applyFont="1" applyBorder="1" applyAlignment="1">
      <alignment horizontal="center" vertical="center"/>
    </xf>
    <xf numFmtId="0" fontId="3" fillId="0" borderId="6" xfId="4" applyBorder="1" applyAlignment="1">
      <alignment horizontal="center" vertical="center"/>
    </xf>
    <xf numFmtId="0" fontId="3" fillId="0" borderId="7" xfId="4" applyBorder="1" applyAlignment="1">
      <alignment horizontal="center" vertical="center"/>
    </xf>
    <xf numFmtId="1" fontId="6" fillId="0" borderId="7" xfId="1" applyNumberFormat="1" applyFont="1" applyBorder="1" applyAlignment="1">
      <alignment horizontal="center" vertical="center"/>
    </xf>
    <xf numFmtId="1" fontId="6" fillId="0" borderId="9" xfId="1" applyNumberFormat="1" applyFont="1" applyBorder="1" applyAlignment="1">
      <alignment horizontal="center" vertical="center"/>
    </xf>
    <xf numFmtId="0" fontId="3" fillId="0" borderId="9" xfId="4" applyBorder="1" applyAlignment="1">
      <alignment horizontal="center" vertical="center"/>
    </xf>
    <xf numFmtId="0" fontId="3" fillId="0" borderId="5" xfId="4" applyBorder="1" applyAlignment="1">
      <alignment horizontal="center" vertical="center"/>
    </xf>
    <xf numFmtId="0" fontId="3" fillId="0" borderId="3" xfId="4" applyBorder="1" applyAlignment="1">
      <alignment horizontal="center" vertical="center"/>
    </xf>
    <xf numFmtId="1" fontId="3" fillId="0" borderId="7" xfId="4" applyNumberFormat="1" applyBorder="1" applyAlignment="1">
      <alignment horizontal="center" vertical="center"/>
    </xf>
    <xf numFmtId="1" fontId="6" fillId="0" borderId="7" xfId="20" applyNumberFormat="1" applyFont="1" applyBorder="1" applyAlignment="1">
      <alignment horizontal="center" vertical="center"/>
    </xf>
    <xf numFmtId="1" fontId="17" fillId="0" borderId="6" xfId="4" applyNumberFormat="1" applyFont="1" applyBorder="1" applyAlignment="1">
      <alignment horizontal="center" vertical="center"/>
    </xf>
    <xf numFmtId="1" fontId="6" fillId="0" borderId="8" xfId="20" applyNumberFormat="1" applyFont="1" applyBorder="1" applyAlignment="1">
      <alignment horizontal="center" vertical="center"/>
    </xf>
    <xf numFmtId="0" fontId="17" fillId="0" borderId="8" xfId="4" applyFont="1" applyBorder="1" applyAlignment="1">
      <alignment horizontal="center" vertical="center"/>
    </xf>
    <xf numFmtId="1" fontId="17" fillId="0" borderId="8" xfId="4" applyNumberFormat="1" applyFont="1" applyBorder="1" applyAlignment="1">
      <alignment horizontal="center" vertical="center"/>
    </xf>
    <xf numFmtId="0" fontId="4" fillId="0" borderId="10" xfId="19" applyFont="1" applyBorder="1" applyAlignment="1">
      <alignment horizontal="right" vertical="center"/>
    </xf>
    <xf numFmtId="0" fontId="17" fillId="0" borderId="10" xfId="4" applyFont="1" applyBorder="1" applyAlignment="1">
      <alignment horizontal="center" vertical="center"/>
    </xf>
    <xf numFmtId="1" fontId="17" fillId="0" borderId="10" xfId="4" applyNumberFormat="1" applyFont="1" applyBorder="1" applyAlignment="1">
      <alignment horizontal="center" vertical="center"/>
    </xf>
    <xf numFmtId="0" fontId="4" fillId="0" borderId="10" xfId="19" applyFont="1" applyBorder="1" applyAlignment="1">
      <alignment vertical="top"/>
    </xf>
    <xf numFmtId="0" fontId="4" fillId="0" borderId="0" xfId="19" applyFont="1" applyBorder="1" applyAlignment="1">
      <alignment horizontal="center" vertical="center" wrapText="1"/>
    </xf>
    <xf numFmtId="0" fontId="4" fillId="0" borderId="0" xfId="21" applyFont="1" applyBorder="1" applyAlignment="1">
      <alignment horizontal="center" vertical="center"/>
    </xf>
    <xf numFmtId="0" fontId="4" fillId="0" borderId="0" xfId="2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1" fontId="6" fillId="0" borderId="0" xfId="1" applyNumberFormat="1" applyFont="1" applyBorder="1" applyAlignment="1">
      <alignment horizontal="center" vertical="center"/>
    </xf>
    <xf numFmtId="0" fontId="4" fillId="0" borderId="0" xfId="19" applyFont="1" applyBorder="1" applyAlignment="1">
      <alignment vertical="top"/>
    </xf>
    <xf numFmtId="0" fontId="14" fillId="0" borderId="0" xfId="19" applyFont="1" applyFill="1" applyBorder="1" applyAlignment="1">
      <alignment vertical="center"/>
    </xf>
    <xf numFmtId="0" fontId="12" fillId="0" borderId="5" xfId="20" applyFont="1" applyBorder="1" applyAlignment="1">
      <alignment horizontal="right" vertical="center" readingOrder="2"/>
    </xf>
    <xf numFmtId="0" fontId="3" fillId="0" borderId="0" xfId="1" applyFill="1"/>
    <xf numFmtId="0" fontId="4" fillId="0" borderId="5" xfId="3" applyFont="1" applyBorder="1" applyAlignment="1">
      <alignment vertical="center" wrapText="1"/>
    </xf>
    <xf numFmtId="0" fontId="6" fillId="0" borderId="9" xfId="18" applyFont="1" applyBorder="1" applyAlignment="1">
      <alignment horizontal="center" vertical="center"/>
    </xf>
    <xf numFmtId="0" fontId="1" fillId="0" borderId="0" xfId="17" applyFont="1"/>
    <xf numFmtId="0" fontId="6" fillId="0" borderId="9" xfId="2" applyFont="1" applyFill="1" applyBorder="1" applyAlignment="1">
      <alignment horizontal="right" vertical="center" indent="2"/>
    </xf>
    <xf numFmtId="0" fontId="6" fillId="0" borderId="9" xfId="1" applyFont="1" applyFill="1" applyBorder="1" applyAlignment="1">
      <alignment horizontal="right" vertical="center" indent="2"/>
    </xf>
    <xf numFmtId="0" fontId="17" fillId="0" borderId="10" xfId="1" applyFont="1" applyFill="1" applyBorder="1" applyAlignment="1">
      <alignment horizontal="right" vertical="center" indent="2"/>
    </xf>
    <xf numFmtId="0" fontId="3" fillId="0" borderId="1" xfId="1" applyFill="1" applyBorder="1"/>
    <xf numFmtId="0" fontId="6" fillId="0" borderId="1" xfId="1" applyFont="1" applyBorder="1" applyAlignment="1">
      <alignment horizontal="right" vertical="center" indent="1"/>
    </xf>
    <xf numFmtId="0" fontId="6" fillId="0" borderId="10" xfId="2" applyFont="1" applyFill="1" applyBorder="1" applyAlignment="1">
      <alignment horizontal="right" vertical="center" indent="2"/>
    </xf>
    <xf numFmtId="0" fontId="17" fillId="0" borderId="6" xfId="1" applyFont="1" applyFill="1" applyBorder="1" applyAlignment="1">
      <alignment horizontal="right" vertical="center" indent="2"/>
    </xf>
    <xf numFmtId="0" fontId="17" fillId="0" borderId="7" xfId="1" applyFont="1" applyFill="1" applyBorder="1" applyAlignment="1">
      <alignment horizontal="right" vertical="center" indent="2"/>
    </xf>
    <xf numFmtId="0" fontId="17" fillId="0" borderId="9" xfId="1" applyFont="1" applyFill="1" applyBorder="1" applyAlignment="1">
      <alignment horizontal="right" vertical="center" indent="2"/>
    </xf>
    <xf numFmtId="0" fontId="3" fillId="0" borderId="0" xfId="1" applyBorder="1"/>
    <xf numFmtId="0" fontId="6" fillId="0" borderId="7" xfId="18" applyFont="1" applyFill="1" applyBorder="1" applyAlignment="1">
      <alignment horizontal="right" vertical="center"/>
    </xf>
    <xf numFmtId="0" fontId="6" fillId="0" borderId="4" xfId="18" applyFont="1" applyBorder="1" applyAlignment="1">
      <alignment horizontal="right" vertical="center"/>
    </xf>
    <xf numFmtId="0" fontId="4" fillId="0" borderId="6" xfId="13" applyFont="1" applyBorder="1" applyAlignment="1">
      <alignment horizontal="center" vertical="center" wrapText="1"/>
    </xf>
    <xf numFmtId="0" fontId="4" fillId="0" borderId="9" xfId="13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0" xfId="14" applyFont="1" applyBorder="1" applyAlignment="1">
      <alignment horizontal="center" vertical="center"/>
    </xf>
    <xf numFmtId="0" fontId="4" fillId="0" borderId="6" xfId="8" applyFont="1" applyBorder="1" applyAlignment="1">
      <alignment horizontal="right" vertical="center" wrapText="1"/>
    </xf>
    <xf numFmtId="0" fontId="6" fillId="0" borderId="6" xfId="8" applyFont="1" applyBorder="1" applyAlignment="1">
      <alignment horizontal="right" vertical="center" indent="1"/>
    </xf>
    <xf numFmtId="0" fontId="11" fillId="0" borderId="6" xfId="8" applyFont="1" applyBorder="1" applyAlignment="1">
      <alignment horizontal="left" vertical="center" wrapText="1" readingOrder="1"/>
    </xf>
    <xf numFmtId="0" fontId="11" fillId="0" borderId="9" xfId="8" applyFont="1" applyBorder="1" applyAlignment="1">
      <alignment horizontal="left" vertical="center" wrapText="1" readingOrder="1"/>
    </xf>
    <xf numFmtId="49" fontId="4" fillId="0" borderId="7" xfId="13" applyNumberFormat="1" applyFont="1" applyBorder="1" applyAlignment="1">
      <alignment horizontal="center" vertical="center"/>
    </xf>
    <xf numFmtId="0" fontId="1" fillId="0" borderId="0" xfId="1" applyFont="1"/>
    <xf numFmtId="3" fontId="3" fillId="0" borderId="0" xfId="19" applyNumberFormat="1"/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" fontId="23" fillId="0" borderId="3" xfId="19" applyNumberFormat="1" applyFont="1" applyBorder="1" applyAlignment="1">
      <alignment horizontal="center" vertical="center"/>
    </xf>
    <xf numFmtId="0" fontId="4" fillId="0" borderId="10" xfId="1" applyNumberFormat="1" applyFont="1" applyBorder="1" applyAlignment="1">
      <alignment horizontal="center" vertical="center"/>
    </xf>
    <xf numFmtId="0" fontId="4" fillId="0" borderId="5" xfId="14" applyFont="1" applyBorder="1" applyAlignment="1">
      <alignment horizontal="center" vertical="center"/>
    </xf>
    <xf numFmtId="0" fontId="4" fillId="0" borderId="5" xfId="15" applyFont="1" applyBorder="1" applyAlignment="1">
      <alignment horizontal="center" vertical="center"/>
    </xf>
    <xf numFmtId="0" fontId="4" fillId="0" borderId="6" xfId="7" applyFont="1" applyBorder="1" applyAlignment="1">
      <alignment horizontal="right" vertical="center"/>
    </xf>
    <xf numFmtId="0" fontId="4" fillId="0" borderId="6" xfId="7" applyFont="1" applyBorder="1" applyAlignment="1">
      <alignment horizontal="left" vertical="center" wrapText="1" readingOrder="1"/>
    </xf>
    <xf numFmtId="0" fontId="6" fillId="0" borderId="5" xfId="5" applyFont="1" applyBorder="1" applyAlignment="1">
      <alignment horizontal="center" vertical="center"/>
    </xf>
    <xf numFmtId="0" fontId="4" fillId="0" borderId="6" xfId="2" applyFont="1" applyBorder="1" applyAlignment="1">
      <alignment horizontal="left" vertical="center"/>
    </xf>
    <xf numFmtId="0" fontId="6" fillId="0" borderId="0" xfId="5" applyFont="1" applyBorder="1" applyAlignment="1">
      <alignment horizontal="center" vertical="center"/>
    </xf>
    <xf numFmtId="0" fontId="8" fillId="0" borderId="15" xfId="10" applyFont="1" applyBorder="1" applyAlignment="1">
      <alignment horizontal="left" vertical="center"/>
    </xf>
    <xf numFmtId="0" fontId="3" fillId="0" borderId="15" xfId="11" applyBorder="1"/>
    <xf numFmtId="0" fontId="4" fillId="0" borderId="5" xfId="7" applyFont="1" applyBorder="1" applyAlignment="1">
      <alignment horizontal="right" vertical="center"/>
    </xf>
    <xf numFmtId="0" fontId="6" fillId="0" borderId="5" xfId="15" applyFont="1" applyBorder="1" applyAlignment="1">
      <alignment horizontal="right" vertical="center" indent="3"/>
    </xf>
    <xf numFmtId="0" fontId="14" fillId="0" borderId="6" xfId="15" applyFont="1" applyBorder="1" applyAlignment="1">
      <alignment horizontal="right" vertical="center" wrapText="1"/>
    </xf>
    <xf numFmtId="0" fontId="6" fillId="0" borderId="6" xfId="15" applyFont="1" applyBorder="1" applyAlignment="1">
      <alignment horizontal="right" vertical="center" indent="3"/>
    </xf>
    <xf numFmtId="0" fontId="11" fillId="0" borderId="6" xfId="15" applyFont="1" applyBorder="1" applyAlignment="1">
      <alignment horizontal="left" vertical="center" wrapText="1" readingOrder="1"/>
    </xf>
    <xf numFmtId="0" fontId="4" fillId="0" borderId="5" xfId="1" applyFont="1" applyBorder="1" applyAlignment="1">
      <alignment horizontal="center" vertical="center" wrapText="1" readingOrder="2"/>
    </xf>
    <xf numFmtId="0" fontId="4" fillId="0" borderId="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4" fillId="0" borderId="2" xfId="18" applyFont="1" applyBorder="1" applyAlignment="1">
      <alignment horizontal="center" vertical="center" wrapText="1"/>
    </xf>
    <xf numFmtId="0" fontId="4" fillId="0" borderId="0" xfId="18" applyFont="1" applyBorder="1" applyAlignment="1">
      <alignment horizontal="center" vertical="center" wrapText="1"/>
    </xf>
    <xf numFmtId="0" fontId="4" fillId="0" borderId="4" xfId="18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center" wrapText="1"/>
    </xf>
    <xf numFmtId="0" fontId="14" fillId="0" borderId="0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readingOrder="1"/>
    </xf>
    <xf numFmtId="0" fontId="8" fillId="0" borderId="2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4" fillId="0" borderId="2" xfId="5" applyFont="1" applyBorder="1" applyAlignment="1">
      <alignment horizontal="center" vertical="center"/>
    </xf>
    <xf numFmtId="0" fontId="4" fillId="0" borderId="0" xfId="5" applyFont="1" applyBorder="1" applyAlignment="1">
      <alignment horizontal="center" vertical="center"/>
    </xf>
    <xf numFmtId="0" fontId="4" fillId="0" borderId="4" xfId="5" applyFont="1" applyBorder="1" applyAlignment="1">
      <alignment horizontal="center" vertical="center"/>
    </xf>
    <xf numFmtId="0" fontId="14" fillId="0" borderId="0" xfId="5" applyFont="1" applyFill="1" applyBorder="1" applyAlignment="1">
      <alignment horizontal="center" vertical="center"/>
    </xf>
    <xf numFmtId="0" fontId="14" fillId="0" borderId="0" xfId="5" applyFont="1" applyFill="1" applyAlignment="1">
      <alignment horizontal="center"/>
    </xf>
    <xf numFmtId="0" fontId="4" fillId="0" borderId="3" xfId="5" applyFont="1" applyFill="1" applyBorder="1" applyAlignment="1">
      <alignment horizontal="center" vertical="center"/>
    </xf>
    <xf numFmtId="0" fontId="4" fillId="0" borderId="3" xfId="5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14" fillId="0" borderId="1" xfId="5" applyFont="1" applyBorder="1" applyAlignment="1">
      <alignment horizontal="right" vertical="center" readingOrder="2"/>
    </xf>
    <xf numFmtId="0" fontId="4" fillId="0" borderId="5" xfId="6" applyFont="1" applyBorder="1" applyAlignment="1">
      <alignment horizontal="center" vertical="center"/>
    </xf>
    <xf numFmtId="0" fontId="4" fillId="0" borderId="0" xfId="6" applyFont="1" applyBorder="1" applyAlignment="1">
      <alignment horizontal="center" vertical="center"/>
    </xf>
    <xf numFmtId="0" fontId="4" fillId="0" borderId="4" xfId="6" applyFont="1" applyBorder="1" applyAlignment="1">
      <alignment horizontal="center" vertical="center"/>
    </xf>
    <xf numFmtId="0" fontId="8" fillId="0" borderId="2" xfId="6" applyFont="1" applyBorder="1" applyAlignment="1">
      <alignment horizontal="center" vertical="center"/>
    </xf>
    <xf numFmtId="0" fontId="8" fillId="0" borderId="4" xfId="6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/>
    </xf>
    <xf numFmtId="0" fontId="14" fillId="0" borderId="0" xfId="6" applyFont="1" applyBorder="1" applyAlignment="1">
      <alignment horizontal="center" vertical="center" wrapText="1"/>
    </xf>
    <xf numFmtId="0" fontId="14" fillId="0" borderId="0" xfId="6" applyFont="1" applyAlignment="1">
      <alignment horizontal="center" vertical="center" wrapText="1" readingOrder="1"/>
    </xf>
    <xf numFmtId="0" fontId="14" fillId="0" borderId="0" xfId="7" applyFont="1" applyBorder="1" applyAlignment="1">
      <alignment horizontal="center" vertical="center"/>
    </xf>
    <xf numFmtId="0" fontId="4" fillId="0" borderId="0" xfId="7" applyFont="1" applyFill="1" applyAlignment="1">
      <alignment horizontal="center" vertical="center" wrapText="1" readingOrder="1"/>
    </xf>
    <xf numFmtId="0" fontId="4" fillId="0" borderId="2" xfId="7" applyFont="1" applyBorder="1" applyAlignment="1">
      <alignment horizontal="center" vertical="center"/>
    </xf>
    <xf numFmtId="0" fontId="4" fillId="0" borderId="0" xfId="7" applyFont="1" applyBorder="1" applyAlignment="1">
      <alignment horizontal="center" vertical="center"/>
    </xf>
    <xf numFmtId="0" fontId="4" fillId="0" borderId="4" xfId="7" applyFont="1" applyBorder="1" applyAlignment="1">
      <alignment horizontal="center" vertical="center"/>
    </xf>
    <xf numFmtId="0" fontId="14" fillId="0" borderId="1" xfId="7" applyFont="1" applyBorder="1" applyAlignment="1">
      <alignment horizontal="left" vertical="center" wrapText="1"/>
    </xf>
    <xf numFmtId="0" fontId="4" fillId="0" borderId="3" xfId="7" applyFont="1" applyBorder="1" applyAlignment="1">
      <alignment horizontal="center" vertical="center"/>
    </xf>
    <xf numFmtId="0" fontId="4" fillId="0" borderId="0" xfId="7" applyFont="1" applyBorder="1" applyAlignment="1">
      <alignment horizontal="center" vertical="center" wrapText="1"/>
    </xf>
    <xf numFmtId="0" fontId="12" fillId="0" borderId="3" xfId="7" applyFont="1" applyBorder="1" applyAlignment="1">
      <alignment horizontal="center" vertical="center" wrapText="1"/>
    </xf>
    <xf numFmtId="0" fontId="12" fillId="0" borderId="0" xfId="7" applyFont="1" applyBorder="1" applyAlignment="1">
      <alignment horizontal="center" vertical="center" wrapText="1"/>
    </xf>
    <xf numFmtId="0" fontId="12" fillId="0" borderId="4" xfId="7" applyFont="1" applyBorder="1" applyAlignment="1">
      <alignment horizontal="center" vertical="center" wrapText="1"/>
    </xf>
    <xf numFmtId="0" fontId="4" fillId="0" borderId="5" xfId="7" applyFont="1" applyBorder="1" applyAlignment="1">
      <alignment horizontal="center" vertical="center"/>
    </xf>
    <xf numFmtId="0" fontId="8" fillId="0" borderId="2" xfId="8" applyFont="1" applyBorder="1" applyAlignment="1">
      <alignment horizontal="center" vertical="center"/>
    </xf>
    <xf numFmtId="0" fontId="8" fillId="0" borderId="4" xfId="8" applyFont="1" applyBorder="1" applyAlignment="1">
      <alignment horizontal="center" vertical="center"/>
    </xf>
    <xf numFmtId="0" fontId="4" fillId="0" borderId="2" xfId="8" applyFont="1" applyBorder="1" applyAlignment="1">
      <alignment horizontal="center" vertical="center"/>
    </xf>
    <xf numFmtId="0" fontId="4" fillId="0" borderId="4" xfId="8" applyFont="1" applyBorder="1" applyAlignment="1">
      <alignment horizontal="center" vertical="center"/>
    </xf>
    <xf numFmtId="0" fontId="10" fillId="0" borderId="1" xfId="8" applyFont="1" applyFill="1" applyBorder="1" applyAlignment="1">
      <alignment horizontal="right" vertical="center" readingOrder="2"/>
    </xf>
    <xf numFmtId="0" fontId="10" fillId="0" borderId="0" xfId="8" applyFont="1" applyAlignment="1">
      <alignment horizontal="center" vertical="center"/>
    </xf>
    <xf numFmtId="0" fontId="10" fillId="0" borderId="0" xfId="8" applyFont="1" applyFill="1" applyBorder="1" applyAlignment="1">
      <alignment horizontal="center" vertical="center" readingOrder="1"/>
    </xf>
    <xf numFmtId="0" fontId="8" fillId="0" borderId="5" xfId="8" applyFont="1" applyBorder="1" applyAlignment="1">
      <alignment horizontal="center" vertical="center"/>
    </xf>
    <xf numFmtId="0" fontId="8" fillId="0" borderId="0" xfId="8" applyFont="1" applyBorder="1" applyAlignment="1">
      <alignment horizontal="center" vertical="center"/>
    </xf>
    <xf numFmtId="0" fontId="9" fillId="0" borderId="5" xfId="7" applyFont="1" applyBorder="1" applyAlignment="1">
      <alignment horizontal="center" vertical="center"/>
    </xf>
    <xf numFmtId="0" fontId="9" fillId="0" borderId="0" xfId="7" applyFont="1" applyBorder="1" applyAlignment="1">
      <alignment horizontal="center" vertical="center"/>
    </xf>
    <xf numFmtId="0" fontId="9" fillId="0" borderId="4" xfId="7" applyFont="1" applyBorder="1" applyAlignment="1">
      <alignment horizontal="center" vertical="center"/>
    </xf>
    <xf numFmtId="0" fontId="9" fillId="0" borderId="5" xfId="8" applyFont="1" applyBorder="1" applyAlignment="1">
      <alignment horizontal="center" vertical="center"/>
    </xf>
    <xf numFmtId="0" fontId="9" fillId="0" borderId="0" xfId="8" applyFont="1" applyBorder="1" applyAlignment="1">
      <alignment horizontal="center" vertical="center"/>
    </xf>
    <xf numFmtId="0" fontId="9" fillId="0" borderId="4" xfId="8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14" fillId="0" borderId="0" xfId="3" applyFont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16" fontId="4" fillId="0" borderId="7" xfId="3" applyNumberFormat="1" applyFont="1" applyBorder="1" applyAlignment="1">
      <alignment horizontal="center" vertical="center" readingOrder="1"/>
    </xf>
    <xf numFmtId="0" fontId="8" fillId="0" borderId="2" xfId="10" applyFont="1" applyBorder="1" applyAlignment="1">
      <alignment horizontal="center" vertical="center"/>
    </xf>
    <xf numFmtId="0" fontId="8" fillId="0" borderId="0" xfId="10" applyFont="1" applyBorder="1" applyAlignment="1">
      <alignment horizontal="center" vertical="center"/>
    </xf>
    <xf numFmtId="0" fontId="8" fillId="0" borderId="4" xfId="10" applyFont="1" applyBorder="1" applyAlignment="1">
      <alignment horizontal="center" vertical="center"/>
    </xf>
    <xf numFmtId="0" fontId="4" fillId="0" borderId="2" xfId="10" applyFont="1" applyBorder="1" applyAlignment="1">
      <alignment horizontal="center" vertical="center"/>
    </xf>
    <xf numFmtId="0" fontId="4" fillId="0" borderId="0" xfId="10" applyFont="1" applyBorder="1" applyAlignment="1">
      <alignment horizontal="center" vertical="center"/>
    </xf>
    <xf numFmtId="0" fontId="4" fillId="0" borderId="4" xfId="10" applyFont="1" applyBorder="1" applyAlignment="1">
      <alignment horizontal="center" vertical="center"/>
    </xf>
    <xf numFmtId="0" fontId="4" fillId="0" borderId="11" xfId="10" applyFont="1" applyBorder="1" applyAlignment="1">
      <alignment horizontal="center" vertical="center"/>
    </xf>
    <xf numFmtId="0" fontId="4" fillId="0" borderId="9" xfId="10" applyFont="1" applyBorder="1" applyAlignment="1">
      <alignment horizontal="center" vertical="center"/>
    </xf>
    <xf numFmtId="0" fontId="4" fillId="0" borderId="5" xfId="10" applyFont="1" applyBorder="1" applyAlignment="1">
      <alignment horizontal="center" vertical="center"/>
    </xf>
    <xf numFmtId="0" fontId="8" fillId="0" borderId="5" xfId="10" applyFont="1" applyBorder="1" applyAlignment="1">
      <alignment horizontal="center" vertical="center"/>
    </xf>
    <xf numFmtId="0" fontId="14" fillId="0" borderId="0" xfId="10" applyFont="1" applyAlignment="1">
      <alignment horizontal="center" vertical="center"/>
    </xf>
    <xf numFmtId="0" fontId="14" fillId="0" borderId="0" xfId="10" applyFont="1" applyFill="1" applyBorder="1" applyAlignment="1">
      <alignment horizontal="center" vertical="center" wrapText="1" readingOrder="1"/>
    </xf>
    <xf numFmtId="0" fontId="8" fillId="0" borderId="5" xfId="11" applyFont="1" applyBorder="1" applyAlignment="1">
      <alignment horizontal="center" vertical="center"/>
    </xf>
    <xf numFmtId="0" fontId="8" fillId="0" borderId="0" xfId="11" applyFont="1" applyBorder="1" applyAlignment="1">
      <alignment horizontal="center" vertical="center"/>
    </xf>
    <xf numFmtId="0" fontId="8" fillId="0" borderId="4" xfId="11" applyFont="1" applyBorder="1" applyAlignment="1">
      <alignment horizontal="center" vertical="center"/>
    </xf>
    <xf numFmtId="0" fontId="14" fillId="0" borderId="0" xfId="11" applyFont="1" applyBorder="1" applyAlignment="1">
      <alignment horizontal="center" vertical="center"/>
    </xf>
    <xf numFmtId="0" fontId="4" fillId="0" borderId="0" xfId="11" applyFont="1" applyAlignment="1">
      <alignment horizontal="center" vertical="center" wrapText="1"/>
    </xf>
    <xf numFmtId="0" fontId="8" fillId="0" borderId="2" xfId="11" applyFont="1" applyBorder="1" applyAlignment="1">
      <alignment horizontal="center" vertical="center"/>
    </xf>
    <xf numFmtId="0" fontId="14" fillId="0" borderId="2" xfId="11" applyFont="1" applyBorder="1" applyAlignment="1">
      <alignment horizontal="center" vertical="center"/>
    </xf>
    <xf numFmtId="0" fontId="14" fillId="0" borderId="4" xfId="11" applyFont="1" applyBorder="1" applyAlignment="1">
      <alignment horizontal="center" vertical="center"/>
    </xf>
    <xf numFmtId="0" fontId="4" fillId="0" borderId="2" xfId="11" applyFont="1" applyBorder="1" applyAlignment="1">
      <alignment horizontal="center" vertical="center"/>
    </xf>
    <xf numFmtId="0" fontId="4" fillId="0" borderId="0" xfId="11" applyFont="1" applyBorder="1" applyAlignment="1">
      <alignment horizontal="center" vertical="center"/>
    </xf>
    <xf numFmtId="0" fontId="4" fillId="0" borderId="4" xfId="11" applyFont="1" applyBorder="1" applyAlignment="1">
      <alignment horizontal="center" vertical="center"/>
    </xf>
    <xf numFmtId="0" fontId="5" fillId="0" borderId="2" xfId="12" applyFont="1" applyBorder="1" applyAlignment="1">
      <alignment horizontal="center" vertical="center"/>
    </xf>
    <xf numFmtId="0" fontId="5" fillId="0" borderId="0" xfId="12" applyFont="1" applyBorder="1" applyAlignment="1">
      <alignment horizontal="center" vertical="center"/>
    </xf>
    <xf numFmtId="0" fontId="5" fillId="0" borderId="4" xfId="12" applyFont="1" applyBorder="1" applyAlignment="1">
      <alignment horizontal="center" vertical="center"/>
    </xf>
    <xf numFmtId="0" fontId="4" fillId="0" borderId="0" xfId="11" applyFont="1" applyBorder="1" applyAlignment="1">
      <alignment horizontal="center" vertical="center" wrapText="1"/>
    </xf>
    <xf numFmtId="0" fontId="12" fillId="0" borderId="0" xfId="11" applyFont="1" applyBorder="1" applyAlignment="1">
      <alignment horizontal="center" vertical="center"/>
    </xf>
    <xf numFmtId="0" fontId="12" fillId="0" borderId="0" xfId="11" applyFont="1" applyBorder="1" applyAlignment="1">
      <alignment horizontal="center" vertical="center" wrapText="1"/>
    </xf>
    <xf numFmtId="0" fontId="9" fillId="0" borderId="5" xfId="11" applyFont="1" applyBorder="1" applyAlignment="1">
      <alignment horizontal="center" vertical="center"/>
    </xf>
    <xf numFmtId="0" fontId="9" fillId="0" borderId="0" xfId="11" applyFont="1" applyBorder="1" applyAlignment="1">
      <alignment horizontal="center" vertical="center"/>
    </xf>
    <xf numFmtId="0" fontId="9" fillId="0" borderId="4" xfId="11" applyFont="1" applyBorder="1" applyAlignment="1">
      <alignment horizontal="center" vertical="center"/>
    </xf>
    <xf numFmtId="0" fontId="14" fillId="0" borderId="0" xfId="13" applyFont="1" applyAlignment="1">
      <alignment horizontal="center" vertical="center" wrapText="1"/>
    </xf>
    <xf numFmtId="0" fontId="4" fillId="0" borderId="2" xfId="13" applyFont="1" applyBorder="1" applyAlignment="1">
      <alignment horizontal="center" vertical="center"/>
    </xf>
    <xf numFmtId="0" fontId="4" fillId="0" borderId="0" xfId="13" applyFont="1" applyBorder="1" applyAlignment="1">
      <alignment horizontal="center" vertical="center"/>
    </xf>
    <xf numFmtId="0" fontId="4" fillId="0" borderId="4" xfId="13" applyFont="1" applyBorder="1" applyAlignment="1">
      <alignment horizontal="center" vertical="center"/>
    </xf>
    <xf numFmtId="0" fontId="4" fillId="0" borderId="2" xfId="13" applyFont="1" applyBorder="1" applyAlignment="1">
      <alignment horizontal="center" vertical="center" wrapText="1"/>
    </xf>
    <xf numFmtId="0" fontId="4" fillId="0" borderId="0" xfId="13" applyFont="1" applyBorder="1" applyAlignment="1">
      <alignment horizontal="center" vertical="center" wrapText="1"/>
    </xf>
    <xf numFmtId="0" fontId="4" fillId="0" borderId="4" xfId="13" applyFont="1" applyBorder="1" applyAlignment="1">
      <alignment horizontal="center" vertical="center" wrapText="1"/>
    </xf>
    <xf numFmtId="0" fontId="4" fillId="0" borderId="6" xfId="13" applyFont="1" applyBorder="1" applyAlignment="1">
      <alignment horizontal="center" vertical="center"/>
    </xf>
    <xf numFmtId="0" fontId="4" fillId="0" borderId="7" xfId="13" applyFont="1" applyBorder="1" applyAlignment="1">
      <alignment horizontal="center" vertical="center"/>
    </xf>
    <xf numFmtId="0" fontId="4" fillId="0" borderId="9" xfId="13" applyFont="1" applyBorder="1" applyAlignment="1">
      <alignment horizontal="center" vertical="center"/>
    </xf>
    <xf numFmtId="0" fontId="4" fillId="0" borderId="6" xfId="13" applyFont="1" applyBorder="1" applyAlignment="1">
      <alignment horizontal="center" vertical="center" wrapText="1"/>
    </xf>
    <xf numFmtId="0" fontId="4" fillId="0" borderId="7" xfId="13" applyFont="1" applyBorder="1" applyAlignment="1">
      <alignment horizontal="center" vertical="center" wrapText="1"/>
    </xf>
    <xf numFmtId="0" fontId="4" fillId="0" borderId="9" xfId="13" applyFont="1" applyBorder="1" applyAlignment="1">
      <alignment horizontal="center" vertical="center" wrapText="1"/>
    </xf>
    <xf numFmtId="0" fontId="14" fillId="0" borderId="0" xfId="13" applyFont="1" applyBorder="1" applyAlignment="1">
      <alignment horizontal="right" vertical="center"/>
    </xf>
    <xf numFmtId="0" fontId="4" fillId="0" borderId="3" xfId="13" applyFont="1" applyBorder="1" applyAlignment="1">
      <alignment horizontal="center" vertical="center"/>
    </xf>
    <xf numFmtId="0" fontId="4" fillId="0" borderId="12" xfId="13" applyFont="1" applyBorder="1" applyAlignment="1">
      <alignment horizontal="center" vertical="center"/>
    </xf>
    <xf numFmtId="0" fontId="4" fillId="0" borderId="8" xfId="13" applyFont="1" applyBorder="1" applyAlignment="1">
      <alignment horizontal="center" vertical="center"/>
    </xf>
    <xf numFmtId="0" fontId="14" fillId="0" borderId="0" xfId="14" applyFont="1" applyAlignment="1">
      <alignment horizontal="center" vertical="center" wrapText="1"/>
    </xf>
    <xf numFmtId="0" fontId="14" fillId="0" borderId="1" xfId="14" applyFont="1" applyFill="1" applyBorder="1" applyAlignment="1">
      <alignment horizontal="right" vertical="center"/>
    </xf>
    <xf numFmtId="0" fontId="4" fillId="0" borderId="11" xfId="14" applyFont="1" applyBorder="1" applyAlignment="1">
      <alignment horizontal="center" vertical="center"/>
    </xf>
    <xf numFmtId="0" fontId="4" fillId="0" borderId="3" xfId="14" applyFont="1" applyBorder="1" applyAlignment="1">
      <alignment horizontal="center" vertical="center"/>
    </xf>
    <xf numFmtId="0" fontId="4" fillId="0" borderId="7" xfId="14" applyFont="1" applyBorder="1" applyAlignment="1">
      <alignment horizontal="center" vertical="center"/>
    </xf>
    <xf numFmtId="0" fontId="4" fillId="0" borderId="9" xfId="14" applyFont="1" applyBorder="1" applyAlignment="1">
      <alignment horizontal="center" vertical="center"/>
    </xf>
    <xf numFmtId="0" fontId="4" fillId="0" borderId="2" xfId="14" applyFont="1" applyBorder="1" applyAlignment="1">
      <alignment horizontal="center" vertical="center" wrapText="1"/>
    </xf>
    <xf numFmtId="0" fontId="4" fillId="0" borderId="0" xfId="14" applyFont="1" applyBorder="1" applyAlignment="1">
      <alignment horizontal="center" vertical="center" wrapText="1"/>
    </xf>
    <xf numFmtId="0" fontId="4" fillId="0" borderId="4" xfId="14" applyFont="1" applyBorder="1" applyAlignment="1">
      <alignment horizontal="center" vertical="center" wrapText="1"/>
    </xf>
    <xf numFmtId="0" fontId="4" fillId="0" borderId="6" xfId="14" applyFont="1" applyBorder="1" applyAlignment="1">
      <alignment horizontal="center" vertical="center"/>
    </xf>
    <xf numFmtId="0" fontId="11" fillId="0" borderId="6" xfId="14" applyFont="1" applyBorder="1" applyAlignment="1">
      <alignment horizontal="center" vertical="center"/>
    </xf>
    <xf numFmtId="0" fontId="11" fillId="0" borderId="7" xfId="14" applyFont="1" applyBorder="1" applyAlignment="1">
      <alignment horizontal="center" vertical="center"/>
    </xf>
    <xf numFmtId="0" fontId="11" fillId="0" borderId="9" xfId="14" applyFont="1" applyBorder="1" applyAlignment="1">
      <alignment horizontal="center" vertical="center"/>
    </xf>
    <xf numFmtId="0" fontId="11" fillId="0" borderId="5" xfId="14" applyFont="1" applyBorder="1" applyAlignment="1">
      <alignment horizontal="center" vertical="center"/>
    </xf>
    <xf numFmtId="0" fontId="11" fillId="0" borderId="0" xfId="14" applyFont="1" applyBorder="1" applyAlignment="1">
      <alignment horizontal="center" vertical="center"/>
    </xf>
    <xf numFmtId="0" fontId="11" fillId="0" borderId="4" xfId="14" applyFont="1" applyBorder="1" applyAlignment="1">
      <alignment horizontal="center" vertical="center"/>
    </xf>
    <xf numFmtId="0" fontId="14" fillId="0" borderId="0" xfId="14" applyFont="1" applyBorder="1" applyAlignment="1">
      <alignment horizontal="right" vertical="center"/>
    </xf>
    <xf numFmtId="0" fontId="14" fillId="0" borderId="1" xfId="14" applyFont="1" applyBorder="1" applyAlignment="1">
      <alignment horizontal="left"/>
    </xf>
    <xf numFmtId="0" fontId="4" fillId="0" borderId="2" xfId="14" applyFont="1" applyBorder="1" applyAlignment="1">
      <alignment horizontal="center" vertical="center"/>
    </xf>
    <xf numFmtId="0" fontId="4" fillId="0" borderId="0" xfId="14" applyFont="1" applyBorder="1" applyAlignment="1">
      <alignment horizontal="center" vertical="center"/>
    </xf>
    <xf numFmtId="0" fontId="4" fillId="0" borderId="4" xfId="14" applyFont="1" applyBorder="1" applyAlignment="1">
      <alignment horizontal="center" vertical="center"/>
    </xf>
    <xf numFmtId="0" fontId="4" fillId="0" borderId="5" xfId="14" applyFont="1" applyBorder="1" applyAlignment="1">
      <alignment horizontal="center" vertical="center"/>
    </xf>
    <xf numFmtId="0" fontId="4" fillId="0" borderId="5" xfId="14" applyFont="1" applyBorder="1" applyAlignment="1">
      <alignment horizontal="center" vertical="center" wrapText="1"/>
    </xf>
    <xf numFmtId="0" fontId="11" fillId="0" borderId="5" xfId="14" applyFont="1" applyBorder="1" applyAlignment="1">
      <alignment horizontal="center" vertical="center" wrapText="1"/>
    </xf>
    <xf numFmtId="0" fontId="11" fillId="0" borderId="0" xfId="14" applyFont="1" applyBorder="1" applyAlignment="1">
      <alignment horizontal="center" vertical="center" wrapText="1"/>
    </xf>
    <xf numFmtId="0" fontId="11" fillId="0" borderId="4" xfId="14" applyFont="1" applyBorder="1" applyAlignment="1">
      <alignment horizontal="center" vertical="center" wrapText="1"/>
    </xf>
    <xf numFmtId="0" fontId="4" fillId="0" borderId="12" xfId="14" applyFont="1" applyBorder="1" applyAlignment="1">
      <alignment horizontal="center" vertical="center"/>
    </xf>
    <xf numFmtId="0" fontId="11" fillId="0" borderId="12" xfId="14" applyFont="1" applyBorder="1" applyAlignment="1">
      <alignment horizontal="center" vertical="center"/>
    </xf>
    <xf numFmtId="0" fontId="11" fillId="0" borderId="3" xfId="14" applyFont="1" applyBorder="1" applyAlignment="1">
      <alignment horizontal="center" vertical="center"/>
    </xf>
    <xf numFmtId="0" fontId="14" fillId="0" borderId="0" xfId="15" applyFont="1" applyBorder="1" applyAlignment="1">
      <alignment horizontal="center" vertical="center"/>
    </xf>
    <xf numFmtId="0" fontId="14" fillId="0" borderId="0" xfId="15" applyFont="1" applyFill="1" applyBorder="1" applyAlignment="1">
      <alignment horizontal="center" vertical="center" wrapText="1"/>
    </xf>
    <xf numFmtId="0" fontId="4" fillId="0" borderId="2" xfId="15" applyFont="1" applyBorder="1" applyAlignment="1">
      <alignment horizontal="center" vertical="center"/>
    </xf>
    <xf numFmtId="0" fontId="4" fillId="0" borderId="0" xfId="15" applyFont="1" applyBorder="1" applyAlignment="1">
      <alignment horizontal="center" vertical="center"/>
    </xf>
    <xf numFmtId="0" fontId="4" fillId="0" borderId="4" xfId="15" applyFont="1" applyBorder="1" applyAlignment="1">
      <alignment horizontal="center" vertical="center"/>
    </xf>
    <xf numFmtId="0" fontId="4" fillId="0" borderId="11" xfId="15" applyFont="1" applyBorder="1" applyAlignment="1">
      <alignment horizontal="center" vertical="center" wrapText="1"/>
    </xf>
    <xf numFmtId="0" fontId="4" fillId="0" borderId="7" xfId="15" applyFont="1" applyBorder="1" applyAlignment="1">
      <alignment horizontal="center" vertical="center" wrapText="1"/>
    </xf>
    <xf numFmtId="0" fontId="4" fillId="0" borderId="9" xfId="15" applyFont="1" applyBorder="1" applyAlignment="1">
      <alignment horizontal="center" vertical="center" wrapText="1"/>
    </xf>
    <xf numFmtId="0" fontId="4" fillId="0" borderId="8" xfId="15" applyFont="1" applyBorder="1" applyAlignment="1">
      <alignment horizontal="center" vertical="center" wrapText="1"/>
    </xf>
    <xf numFmtId="0" fontId="4" fillId="0" borderId="2" xfId="15" applyFont="1" applyBorder="1" applyAlignment="1">
      <alignment horizontal="center" vertical="center" wrapText="1"/>
    </xf>
    <xf numFmtId="0" fontId="4" fillId="0" borderId="0" xfId="15" applyFont="1" applyBorder="1" applyAlignment="1">
      <alignment horizontal="center" vertical="center" wrapText="1"/>
    </xf>
    <xf numFmtId="0" fontId="4" fillId="0" borderId="4" xfId="15" applyFont="1" applyBorder="1" applyAlignment="1">
      <alignment horizontal="center" vertical="center" wrapText="1"/>
    </xf>
    <xf numFmtId="0" fontId="4" fillId="0" borderId="3" xfId="15" applyFont="1" applyBorder="1" applyAlignment="1">
      <alignment horizontal="center" vertical="center" wrapText="1"/>
    </xf>
    <xf numFmtId="0" fontId="4" fillId="0" borderId="5" xfId="15" applyFont="1" applyBorder="1" applyAlignment="1">
      <alignment horizontal="center" vertical="center"/>
    </xf>
    <xf numFmtId="0" fontId="14" fillId="0" borderId="0" xfId="17" applyFont="1" applyAlignment="1">
      <alignment horizontal="center" vertical="center" wrapText="1"/>
    </xf>
    <xf numFmtId="0" fontId="10" fillId="0" borderId="0" xfId="17" applyFont="1" applyAlignment="1">
      <alignment horizontal="center" vertical="center" wrapText="1"/>
    </xf>
    <xf numFmtId="0" fontId="14" fillId="0" borderId="0" xfId="17" applyFont="1" applyFill="1" applyAlignment="1">
      <alignment horizontal="right" vertical="center"/>
    </xf>
    <xf numFmtId="0" fontId="4" fillId="0" borderId="2" xfId="17" applyFont="1" applyBorder="1" applyAlignment="1">
      <alignment horizontal="center" vertical="center" wrapText="1"/>
    </xf>
    <xf numFmtId="0" fontId="4" fillId="0" borderId="0" xfId="17" applyFont="1" applyBorder="1" applyAlignment="1">
      <alignment horizontal="center" vertical="center" wrapText="1"/>
    </xf>
    <xf numFmtId="0" fontId="4" fillId="0" borderId="4" xfId="17" applyFont="1" applyBorder="1" applyAlignment="1">
      <alignment horizontal="center" vertical="center" wrapText="1"/>
    </xf>
    <xf numFmtId="0" fontId="4" fillId="0" borderId="2" xfId="17" applyFont="1" applyBorder="1" applyAlignment="1">
      <alignment horizontal="center" vertical="center" shrinkToFit="1"/>
    </xf>
    <xf numFmtId="0" fontId="12" fillId="0" borderId="0" xfId="17" applyFont="1" applyBorder="1" applyAlignment="1">
      <alignment horizontal="center" vertical="center" wrapText="1"/>
    </xf>
    <xf numFmtId="0" fontId="4" fillId="0" borderId="3" xfId="17" applyFont="1" applyBorder="1" applyAlignment="1">
      <alignment horizontal="center" vertical="center" wrapText="1"/>
    </xf>
    <xf numFmtId="0" fontId="4" fillId="0" borderId="7" xfId="17" applyFont="1" applyBorder="1" applyAlignment="1">
      <alignment horizontal="center" vertical="center" wrapText="1"/>
    </xf>
    <xf numFmtId="0" fontId="4" fillId="0" borderId="8" xfId="17" applyFont="1" applyBorder="1" applyAlignment="1">
      <alignment horizontal="center" vertical="center" wrapText="1"/>
    </xf>
    <xf numFmtId="0" fontId="4" fillId="0" borderId="9" xfId="17" applyFont="1" applyBorder="1" applyAlignment="1">
      <alignment horizontal="center" vertical="center" wrapText="1"/>
    </xf>
    <xf numFmtId="0" fontId="11" fillId="0" borderId="3" xfId="17" applyFont="1" applyBorder="1" applyAlignment="1">
      <alignment horizontal="center" vertical="center" wrapText="1"/>
    </xf>
    <xf numFmtId="0" fontId="11" fillId="0" borderId="7" xfId="17" applyFont="1" applyBorder="1" applyAlignment="1">
      <alignment horizontal="center" vertical="center" wrapText="1"/>
    </xf>
    <xf numFmtId="0" fontId="11" fillId="0" borderId="8" xfId="17" applyFont="1" applyBorder="1" applyAlignment="1">
      <alignment horizontal="center" vertical="center" wrapText="1"/>
    </xf>
    <xf numFmtId="0" fontId="11" fillId="0" borderId="9" xfId="17" applyFont="1" applyBorder="1" applyAlignment="1">
      <alignment horizontal="center" vertical="center" wrapText="1"/>
    </xf>
    <xf numFmtId="0" fontId="4" fillId="0" borderId="6" xfId="17" applyFont="1" applyBorder="1" applyAlignment="1">
      <alignment horizontal="center" vertical="center" wrapText="1"/>
    </xf>
    <xf numFmtId="0" fontId="14" fillId="0" borderId="0" xfId="17" applyFont="1" applyBorder="1" applyAlignment="1">
      <alignment horizontal="right" vertical="center"/>
    </xf>
    <xf numFmtId="0" fontId="10" fillId="0" borderId="1" xfId="17" applyFont="1" applyBorder="1" applyAlignment="1">
      <alignment horizontal="left" vertical="center"/>
    </xf>
    <xf numFmtId="0" fontId="4" fillId="0" borderId="5" xfId="17" applyFont="1" applyBorder="1" applyAlignment="1">
      <alignment horizontal="center" vertical="center" wrapText="1"/>
    </xf>
    <xf numFmtId="0" fontId="4" fillId="0" borderId="1" xfId="17" applyFont="1" applyBorder="1" applyAlignment="1">
      <alignment horizontal="center" vertical="center" wrapText="1"/>
    </xf>
    <xf numFmtId="0" fontId="14" fillId="0" borderId="0" xfId="18" applyFont="1" applyAlignment="1">
      <alignment horizontal="center" vertical="center"/>
    </xf>
    <xf numFmtId="0" fontId="14" fillId="0" borderId="0" xfId="18" applyFont="1" applyAlignment="1">
      <alignment horizontal="center" vertical="center" wrapText="1" readingOrder="1"/>
    </xf>
    <xf numFmtId="0" fontId="14" fillId="0" borderId="0" xfId="18" applyFont="1" applyFill="1" applyAlignment="1">
      <alignment horizontal="right" vertical="center"/>
    </xf>
    <xf numFmtId="0" fontId="14" fillId="0" borderId="1" xfId="18" applyFont="1" applyFill="1" applyBorder="1" applyAlignment="1">
      <alignment horizontal="left" vertical="center" wrapText="1"/>
    </xf>
    <xf numFmtId="0" fontId="4" fillId="0" borderId="2" xfId="18" applyFont="1" applyBorder="1" applyAlignment="1">
      <alignment horizontal="center" vertical="center" shrinkToFit="1"/>
    </xf>
    <xf numFmtId="0" fontId="12" fillId="0" borderId="0" xfId="18" applyFont="1" applyBorder="1" applyAlignment="1">
      <alignment horizontal="center" vertical="center" wrapText="1"/>
    </xf>
    <xf numFmtId="0" fontId="4" fillId="0" borderId="5" xfId="18" applyFont="1" applyBorder="1" applyAlignment="1">
      <alignment horizontal="center" vertical="center"/>
    </xf>
    <xf numFmtId="0" fontId="4" fillId="0" borderId="0" xfId="18" applyFont="1" applyBorder="1" applyAlignment="1">
      <alignment horizontal="center" vertical="center"/>
    </xf>
    <xf numFmtId="0" fontId="4" fillId="0" borderId="4" xfId="18" applyFont="1" applyBorder="1" applyAlignment="1">
      <alignment horizontal="center" vertical="center"/>
    </xf>
    <xf numFmtId="0" fontId="14" fillId="0" borderId="0" xfId="18" applyFont="1" applyAlignment="1">
      <alignment horizontal="right" vertical="center"/>
    </xf>
    <xf numFmtId="0" fontId="14" fillId="0" borderId="1" xfId="18" applyFont="1" applyBorder="1" applyAlignment="1">
      <alignment horizontal="left" vertical="center" wrapText="1"/>
    </xf>
    <xf numFmtId="0" fontId="4" fillId="0" borderId="0" xfId="18" applyFont="1" applyBorder="1" applyAlignment="1">
      <alignment horizontal="center" vertical="center" shrinkToFit="1"/>
    </xf>
    <xf numFmtId="0" fontId="4" fillId="0" borderId="4" xfId="18" applyFont="1" applyBorder="1" applyAlignment="1">
      <alignment horizontal="center" vertical="center" shrinkToFit="1"/>
    </xf>
    <xf numFmtId="0" fontId="4" fillId="0" borderId="5" xfId="18" applyFont="1" applyBorder="1" applyAlignment="1">
      <alignment horizontal="center" vertical="center" wrapText="1"/>
    </xf>
    <xf numFmtId="0" fontId="14" fillId="0" borderId="0" xfId="18" applyFont="1" applyBorder="1" applyAlignment="1">
      <alignment horizontal="right" vertical="center"/>
    </xf>
    <xf numFmtId="0" fontId="12" fillId="0" borderId="0" xfId="18" applyFont="1" applyBorder="1" applyAlignment="1">
      <alignment horizontal="center" vertical="center" shrinkToFit="1"/>
    </xf>
    <xf numFmtId="0" fontId="14" fillId="0" borderId="1" xfId="19" applyFont="1" applyFill="1" applyBorder="1" applyAlignment="1">
      <alignment horizontal="right" vertical="center"/>
    </xf>
    <xf numFmtId="0" fontId="4" fillId="0" borderId="2" xfId="19" applyFont="1" applyBorder="1" applyAlignment="1">
      <alignment horizontal="center" vertical="center"/>
    </xf>
    <xf numFmtId="0" fontId="4" fillId="0" borderId="0" xfId="19" applyFont="1" applyBorder="1" applyAlignment="1">
      <alignment horizontal="center" vertical="center"/>
    </xf>
    <xf numFmtId="0" fontId="4" fillId="0" borderId="4" xfId="19" applyFont="1" applyBorder="1" applyAlignment="1">
      <alignment horizontal="center" vertical="center"/>
    </xf>
    <xf numFmtId="0" fontId="8" fillId="0" borderId="2" xfId="19" applyFont="1" applyBorder="1" applyAlignment="1">
      <alignment horizontal="center" vertical="center" wrapText="1"/>
    </xf>
    <xf numFmtId="0" fontId="8" fillId="0" borderId="0" xfId="19" applyFont="1" applyBorder="1" applyAlignment="1">
      <alignment horizontal="center" vertical="center" wrapText="1"/>
    </xf>
    <xf numFmtId="0" fontId="8" fillId="0" borderId="4" xfId="19" applyFont="1" applyBorder="1" applyAlignment="1">
      <alignment horizontal="center" vertical="center" wrapText="1"/>
    </xf>
    <xf numFmtId="0" fontId="14" fillId="0" borderId="0" xfId="19" applyFont="1" applyBorder="1" applyAlignment="1">
      <alignment horizontal="center" vertical="center"/>
    </xf>
    <xf numFmtId="0" fontId="14" fillId="0" borderId="0" xfId="19" applyFont="1" applyAlignment="1">
      <alignment horizontal="center" vertical="center" wrapText="1"/>
    </xf>
    <xf numFmtId="0" fontId="4" fillId="0" borderId="3" xfId="19" applyFont="1" applyBorder="1" applyAlignment="1">
      <alignment horizontal="center" vertical="center"/>
    </xf>
    <xf numFmtId="0" fontId="4" fillId="0" borderId="3" xfId="19" applyFont="1" applyBorder="1" applyAlignment="1">
      <alignment horizontal="center" vertical="center" wrapText="1"/>
    </xf>
    <xf numFmtId="0" fontId="4" fillId="0" borderId="7" xfId="19" applyFont="1" applyBorder="1" applyAlignment="1">
      <alignment horizontal="center" vertical="center" wrapText="1"/>
    </xf>
    <xf numFmtId="0" fontId="12" fillId="0" borderId="7" xfId="19" applyFont="1" applyBorder="1" applyAlignment="1">
      <alignment horizontal="center" vertical="center" wrapText="1"/>
    </xf>
    <xf numFmtId="0" fontId="4" fillId="0" borderId="8" xfId="19" applyFont="1" applyBorder="1" applyAlignment="1">
      <alignment horizontal="center" vertical="center" wrapText="1"/>
    </xf>
    <xf numFmtId="0" fontId="12" fillId="0" borderId="8" xfId="19" applyFont="1" applyBorder="1" applyAlignment="1">
      <alignment horizontal="center" vertical="center" wrapText="1"/>
    </xf>
    <xf numFmtId="0" fontId="4" fillId="0" borderId="15" xfId="19" applyFont="1" applyBorder="1" applyAlignment="1">
      <alignment horizontal="center" vertical="center"/>
    </xf>
    <xf numFmtId="0" fontId="4" fillId="0" borderId="15" xfId="19" applyFont="1" applyBorder="1" applyAlignment="1">
      <alignment horizontal="center" vertical="center" wrapText="1"/>
    </xf>
    <xf numFmtId="0" fontId="4" fillId="0" borderId="7" xfId="19" applyFont="1" applyBorder="1" applyAlignment="1">
      <alignment horizontal="center" vertical="center"/>
    </xf>
    <xf numFmtId="0" fontId="4" fillId="0" borderId="8" xfId="19" applyFont="1" applyBorder="1" applyAlignment="1">
      <alignment horizontal="center" vertical="center"/>
    </xf>
    <xf numFmtId="0" fontId="4" fillId="0" borderId="10" xfId="19" applyFont="1" applyBorder="1" applyAlignment="1">
      <alignment horizontal="center" vertical="center" readingOrder="2"/>
    </xf>
    <xf numFmtId="0" fontId="8" fillId="0" borderId="10" xfId="19" applyFont="1" applyBorder="1" applyAlignment="1">
      <alignment horizontal="center"/>
    </xf>
    <xf numFmtId="0" fontId="9" fillId="0" borderId="2" xfId="19" applyFont="1" applyBorder="1" applyAlignment="1">
      <alignment horizontal="center" vertical="center"/>
    </xf>
    <xf numFmtId="0" fontId="9" fillId="0" borderId="0" xfId="19" applyFont="1" applyBorder="1" applyAlignment="1">
      <alignment horizontal="center" vertical="center"/>
    </xf>
    <xf numFmtId="0" fontId="9" fillId="0" borderId="4" xfId="19" applyFont="1" applyBorder="1" applyAlignment="1">
      <alignment horizontal="center" vertical="center"/>
    </xf>
    <xf numFmtId="0" fontId="8" fillId="0" borderId="0" xfId="19" applyFont="1" applyAlignment="1">
      <alignment horizontal="center" readingOrder="2"/>
    </xf>
    <xf numFmtId="0" fontId="12" fillId="0" borderId="3" xfId="19" applyFont="1" applyBorder="1" applyAlignment="1">
      <alignment horizontal="center" vertical="center" wrapText="1"/>
    </xf>
    <xf numFmtId="0" fontId="11" fillId="0" borderId="7" xfId="19" applyFont="1" applyBorder="1" applyAlignment="1">
      <alignment horizontal="center" vertical="center" wrapText="1"/>
    </xf>
    <xf numFmtId="0" fontId="11" fillId="0" borderId="8" xfId="19" applyFont="1" applyBorder="1" applyAlignment="1">
      <alignment horizontal="center" vertical="center" wrapText="1"/>
    </xf>
    <xf numFmtId="0" fontId="4" fillId="0" borderId="6" xfId="19" applyFont="1" applyBorder="1" applyAlignment="1">
      <alignment horizontal="center" vertical="center" wrapText="1"/>
    </xf>
    <xf numFmtId="0" fontId="9" fillId="0" borderId="10" xfId="19" applyFont="1" applyBorder="1" applyAlignment="1">
      <alignment horizontal="center"/>
    </xf>
    <xf numFmtId="0" fontId="4" fillId="0" borderId="5" xfId="19" applyFont="1" applyBorder="1" applyAlignment="1">
      <alignment horizontal="center" vertical="center" wrapText="1"/>
    </xf>
    <xf numFmtId="0" fontId="4" fillId="0" borderId="0" xfId="19" applyFont="1" applyBorder="1" applyAlignment="1">
      <alignment horizontal="center" vertical="center" wrapText="1"/>
    </xf>
    <xf numFmtId="0" fontId="4" fillId="0" borderId="4" xfId="19" applyFont="1" applyBorder="1" applyAlignment="1">
      <alignment horizontal="center" vertical="center" wrapText="1"/>
    </xf>
    <xf numFmtId="0" fontId="4" fillId="0" borderId="5" xfId="21" applyFont="1" applyBorder="1" applyAlignment="1">
      <alignment horizontal="center" vertical="center"/>
    </xf>
    <xf numFmtId="0" fontId="4" fillId="0" borderId="0" xfId="21" applyFont="1" applyBorder="1" applyAlignment="1">
      <alignment horizontal="center" vertical="center"/>
    </xf>
    <xf numFmtId="0" fontId="4" fillId="0" borderId="4" xfId="21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 wrapText="1"/>
    </xf>
    <xf numFmtId="0" fontId="4" fillId="0" borderId="0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14" xfId="4" applyFont="1" applyBorder="1" applyAlignment="1">
      <alignment horizontal="center" vertical="center" wrapText="1"/>
    </xf>
    <xf numFmtId="0" fontId="4" fillId="0" borderId="13" xfId="4" applyFont="1" applyBorder="1" applyAlignment="1">
      <alignment horizontal="center" vertical="center" wrapText="1"/>
    </xf>
    <xf numFmtId="0" fontId="14" fillId="0" borderId="0" xfId="19" applyFont="1" applyFill="1" applyBorder="1" applyAlignment="1">
      <alignment horizontal="center" vertical="center"/>
    </xf>
    <xf numFmtId="0" fontId="4" fillId="0" borderId="2" xfId="19" applyFont="1" applyBorder="1" applyAlignment="1">
      <alignment horizontal="center" vertical="center" wrapText="1"/>
    </xf>
    <xf numFmtId="0" fontId="4" fillId="0" borderId="1" xfId="19" applyFont="1" applyBorder="1" applyAlignment="1">
      <alignment horizontal="center" vertical="center" wrapText="1"/>
    </xf>
    <xf numFmtId="0" fontId="4" fillId="0" borderId="1" xfId="21" applyFont="1" applyBorder="1" applyAlignment="1">
      <alignment horizontal="center" vertical="center"/>
    </xf>
    <xf numFmtId="0" fontId="12" fillId="0" borderId="2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2" fillId="0" borderId="4" xfId="4" applyFont="1" applyBorder="1" applyAlignment="1">
      <alignment horizontal="center" vertical="center" wrapText="1"/>
    </xf>
  </cellXfs>
  <cellStyles count="215">
    <cellStyle name="Normal" xfId="0" builtinId="0"/>
    <cellStyle name="Normal 10" xfId="4"/>
    <cellStyle name="Normal 11" xfId="7"/>
    <cellStyle name="Normal 12" xfId="22"/>
    <cellStyle name="Normal 13" xfId="8"/>
    <cellStyle name="Normal 14" xfId="23"/>
    <cellStyle name="Normal 15" xfId="3"/>
    <cellStyle name="Normal 16" xfId="24"/>
    <cellStyle name="Normal 17" xfId="10"/>
    <cellStyle name="Normal 18" xfId="25"/>
    <cellStyle name="Normal 19" xfId="11"/>
    <cellStyle name="Normal 2" xfId="1"/>
    <cellStyle name="Normal 20" xfId="26"/>
    <cellStyle name="Normal 21" xfId="13"/>
    <cellStyle name="Normal 22" xfId="14"/>
    <cellStyle name="Normal 23" xfId="15"/>
    <cellStyle name="Normal 24" xfId="27"/>
    <cellStyle name="Normal 25" xfId="16"/>
    <cellStyle name="Normal 26" xfId="28"/>
    <cellStyle name="Normal 27" xfId="17"/>
    <cellStyle name="Normal 28" xfId="18"/>
    <cellStyle name="Normal 29" xfId="20"/>
    <cellStyle name="Normal 3" xfId="21"/>
    <cellStyle name="Normal 30" xfId="19"/>
    <cellStyle name="Normal 4" xfId="2"/>
    <cellStyle name="Normal 5" xfId="29"/>
    <cellStyle name="Normal 6" xfId="5"/>
    <cellStyle name="Normal 7" xfId="30"/>
    <cellStyle name="Normal 8" xfId="31"/>
    <cellStyle name="Normal 9" xfId="6"/>
    <cellStyle name="Normal_(19)" xfId="12"/>
    <cellStyle name="Normal_Sheet2_1" xfId="9"/>
    <cellStyle name="Normal_جدول 4" xfId="213"/>
    <cellStyle name="Normal_جدول6" xfId="214"/>
    <cellStyle name="style1493790613013" xfId="32"/>
    <cellStyle name="style1493791695978" xfId="33"/>
    <cellStyle name="style1493791696010" xfId="34"/>
    <cellStyle name="style1493791696041" xfId="35"/>
    <cellStyle name="style1493791696072" xfId="36"/>
    <cellStyle name="style1493791696088" xfId="37"/>
    <cellStyle name="style1493791696103" xfId="38"/>
    <cellStyle name="style1493791696150" xfId="39"/>
    <cellStyle name="style1493791696228" xfId="40"/>
    <cellStyle name="style1493791696259" xfId="41"/>
    <cellStyle name="style1494237222990" xfId="42"/>
    <cellStyle name="style1494237223068" xfId="43"/>
    <cellStyle name="style1494237223099" xfId="44"/>
    <cellStyle name="style1494237223130" xfId="45"/>
    <cellStyle name="style1494237223162" xfId="46"/>
    <cellStyle name="style1494237223193" xfId="47"/>
    <cellStyle name="style1494237223224" xfId="48"/>
    <cellStyle name="style1494237223255" xfId="49"/>
    <cellStyle name="style1494237223271" xfId="50"/>
    <cellStyle name="style1494238389215" xfId="51"/>
    <cellStyle name="style1494238389262" xfId="52"/>
    <cellStyle name="style1494303634020" xfId="53"/>
    <cellStyle name="style1494303717590" xfId="54"/>
    <cellStyle name="style1494303717621" xfId="55"/>
    <cellStyle name="style1494303717684" xfId="56"/>
    <cellStyle name="style1494303717715" xfId="57"/>
    <cellStyle name="style1494303965222" xfId="58"/>
    <cellStyle name="style1494303965253" xfId="59"/>
    <cellStyle name="style1494303965300" xfId="60"/>
    <cellStyle name="style1494303965331" xfId="61"/>
    <cellStyle name="style1494303965363" xfId="62"/>
    <cellStyle name="style1494303965394" xfId="63"/>
    <cellStyle name="style1494303965425" xfId="64"/>
    <cellStyle name="style1494303965456" xfId="65"/>
    <cellStyle name="style1494303965487" xfId="66"/>
    <cellStyle name="style1494303965519" xfId="67"/>
    <cellStyle name="style1494303965721" xfId="68"/>
    <cellStyle name="style1494303965768" xfId="69"/>
    <cellStyle name="style1494303966158" xfId="70"/>
    <cellStyle name="style1494303966174" xfId="71"/>
    <cellStyle name="style1494303966205" xfId="72"/>
    <cellStyle name="style1494307174839" xfId="73"/>
    <cellStyle name="style1494307174870" xfId="74"/>
    <cellStyle name="style1494307174902" xfId="75"/>
    <cellStyle name="style1494307174933" xfId="76"/>
    <cellStyle name="style1494307174964" xfId="77"/>
    <cellStyle name="style1494307174995" xfId="78"/>
    <cellStyle name="style1494307175026" xfId="79"/>
    <cellStyle name="style1494307175058" xfId="80"/>
    <cellStyle name="style1494307175089" xfId="81"/>
    <cellStyle name="style1494307175120" xfId="82"/>
    <cellStyle name="style1494307175151" xfId="83"/>
    <cellStyle name="style1494307175167" xfId="84"/>
    <cellStyle name="style1494307175198" xfId="85"/>
    <cellStyle name="style1494307175214" xfId="86"/>
    <cellStyle name="style1494307175245" xfId="87"/>
    <cellStyle name="style1494307175276" xfId="88"/>
    <cellStyle name="style1494307175307" xfId="89"/>
    <cellStyle name="style1494307175338" xfId="90"/>
    <cellStyle name="style1494307175354" xfId="91"/>
    <cellStyle name="style1494307175448" xfId="92"/>
    <cellStyle name="style1494307175479" xfId="93"/>
    <cellStyle name="style1494307175494" xfId="94"/>
    <cellStyle name="style1494307175526" xfId="95"/>
    <cellStyle name="style1494307175541" xfId="96"/>
    <cellStyle name="style1494307175572" xfId="97"/>
    <cellStyle name="style1494307175604" xfId="98"/>
    <cellStyle name="style1494307175619" xfId="99"/>
    <cellStyle name="style1494307175650" xfId="100"/>
    <cellStyle name="style1494307175682" xfId="101"/>
    <cellStyle name="style1494307175713" xfId="102"/>
    <cellStyle name="style1494307175744" xfId="103"/>
    <cellStyle name="style1494307175775" xfId="104"/>
    <cellStyle name="style1494307175791" xfId="105"/>
    <cellStyle name="style1495006110454" xfId="106"/>
    <cellStyle name="style1495006110501" xfId="107"/>
    <cellStyle name="style1495006110547" xfId="108"/>
    <cellStyle name="style1495006110579" xfId="109"/>
    <cellStyle name="style1495006110610" xfId="110"/>
    <cellStyle name="style1495006110641" xfId="111"/>
    <cellStyle name="style1495006110688" xfId="112"/>
    <cellStyle name="style1495006110719" xfId="113"/>
    <cellStyle name="style1495006110797" xfId="114"/>
    <cellStyle name="style1495006110828" xfId="115"/>
    <cellStyle name="style1495006110969" xfId="116"/>
    <cellStyle name="style1495006111015" xfId="117"/>
    <cellStyle name="style1495006111125" xfId="118"/>
    <cellStyle name="style1495006111156" xfId="119"/>
    <cellStyle name="style1495006111203" xfId="120"/>
    <cellStyle name="style1495006111234" xfId="121"/>
    <cellStyle name="style1495006111390" xfId="122"/>
    <cellStyle name="style1495006111483" xfId="123"/>
    <cellStyle name="style1495006111561" xfId="124"/>
    <cellStyle name="style1495006111593" xfId="125"/>
    <cellStyle name="style1495006111671" xfId="126"/>
    <cellStyle name="style1495006111717" xfId="127"/>
    <cellStyle name="style1495006144884" xfId="128"/>
    <cellStyle name="style1495006144915" xfId="129"/>
    <cellStyle name="style1495006144962" xfId="130"/>
    <cellStyle name="style1495006144993" xfId="131"/>
    <cellStyle name="style1495006145024" xfId="132"/>
    <cellStyle name="style1495006145071" xfId="133"/>
    <cellStyle name="style1495006145102" xfId="134"/>
    <cellStyle name="style1495006145133" xfId="135"/>
    <cellStyle name="style1495006145164" xfId="136"/>
    <cellStyle name="style1495006145211" xfId="137"/>
    <cellStyle name="style1495006145289" xfId="138"/>
    <cellStyle name="style1495006145320" xfId="139"/>
    <cellStyle name="style1495006145367" xfId="140"/>
    <cellStyle name="style1495006145398" xfId="141"/>
    <cellStyle name="style1495006145430" xfId="142"/>
    <cellStyle name="style1495006145461" xfId="143"/>
    <cellStyle name="style1495006145492" xfId="144"/>
    <cellStyle name="style1495006145523" xfId="145"/>
    <cellStyle name="style1495006145539" xfId="146"/>
    <cellStyle name="style1495006145570" xfId="147"/>
    <cellStyle name="style1495006145601" xfId="148"/>
    <cellStyle name="style1495006145632" xfId="149"/>
    <cellStyle name="style1495006145710" xfId="150"/>
    <cellStyle name="style1495006145742" xfId="151"/>
    <cellStyle name="style1495006145773" xfId="152"/>
    <cellStyle name="style1495006145804" xfId="153"/>
    <cellStyle name="style1495006145835" xfId="154"/>
    <cellStyle name="style1495006145866" xfId="155"/>
    <cellStyle name="style1495006145898" xfId="156"/>
    <cellStyle name="style1495006145929" xfId="157"/>
    <cellStyle name="style1495006145944" xfId="158"/>
    <cellStyle name="style1495006145976" xfId="159"/>
    <cellStyle name="style1495006146007" xfId="160"/>
    <cellStyle name="style1526882610705" xfId="161"/>
    <cellStyle name="style1526882610798" xfId="162"/>
    <cellStyle name="style1526882611001" xfId="163"/>
    <cellStyle name="style1526882611110" xfId="164"/>
    <cellStyle name="style1526882611344" xfId="165"/>
    <cellStyle name="style1526882611438" xfId="166"/>
    <cellStyle name="style1526882707770" xfId="167"/>
    <cellStyle name="style1526882707864" xfId="168"/>
    <cellStyle name="style1526882708067" xfId="169"/>
    <cellStyle name="style1526882708176" xfId="170"/>
    <cellStyle name="style1526882709533" xfId="171"/>
    <cellStyle name="style1526882709674" xfId="172"/>
    <cellStyle name="style1526882709861" xfId="173"/>
    <cellStyle name="style1526882709970" xfId="174"/>
    <cellStyle name="style1526882983263" xfId="175"/>
    <cellStyle name="style1526882983310" xfId="176"/>
    <cellStyle name="style1526882983341" xfId="177"/>
    <cellStyle name="style1526882983388" xfId="178"/>
    <cellStyle name="style1526882983419" xfId="179"/>
    <cellStyle name="style1526882983450" xfId="180"/>
    <cellStyle name="style1526883116646" xfId="181"/>
    <cellStyle name="style1526883116678" xfId="182"/>
    <cellStyle name="style1526883116693" xfId="183"/>
    <cellStyle name="style1526885158994" xfId="184"/>
    <cellStyle name="style1557294120473" xfId="185"/>
    <cellStyle name="style1557294771439" xfId="186"/>
    <cellStyle name="style1557294771517" xfId="187"/>
    <cellStyle name="style1557294771595" xfId="188"/>
    <cellStyle name="style1557299551276" xfId="189"/>
    <cellStyle name="style1557376016879" xfId="190"/>
    <cellStyle name="style1557376016926" xfId="191"/>
    <cellStyle name="style1557376017004" xfId="192"/>
    <cellStyle name="style1557376017035" xfId="193"/>
    <cellStyle name="style1557376017082" xfId="194"/>
    <cellStyle name="style1557376017113" xfId="195"/>
    <cellStyle name="style1557376017144" xfId="196"/>
    <cellStyle name="style1557376017191" xfId="197"/>
    <cellStyle name="style1557376017222" xfId="198"/>
    <cellStyle name="style1557376017254" xfId="199"/>
    <cellStyle name="style1557376017519" xfId="200"/>
    <cellStyle name="style1557376017597" xfId="201"/>
    <cellStyle name="style1557376017690" xfId="202"/>
    <cellStyle name="style1557376017722" xfId="203"/>
    <cellStyle name="style1557376018034" xfId="204"/>
    <cellStyle name="style1557376018065" xfId="205"/>
    <cellStyle name="style1557376018096" xfId="206"/>
    <cellStyle name="style1557376018283" xfId="207"/>
    <cellStyle name="style1557376018314" xfId="208"/>
    <cellStyle name="style1557376018361" xfId="209"/>
    <cellStyle name="style1558322906383" xfId="210"/>
    <cellStyle name="style1558322906477" xfId="211"/>
    <cellStyle name="style1558322906586" xfId="2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N157"/>
  <sheetViews>
    <sheetView rightToLeft="1" view="pageBreakPreview" zoomScale="80" zoomScaleSheetLayoutView="80" workbookViewId="0">
      <selection activeCell="H136" sqref="H136"/>
    </sheetView>
  </sheetViews>
  <sheetFormatPr defaultColWidth="9.125" defaultRowHeight="14.25" x14ac:dyDescent="0.2"/>
  <cols>
    <col min="1" max="1" width="9.75" style="1" customWidth="1"/>
    <col min="2" max="2" width="16.875" style="1" customWidth="1"/>
    <col min="3" max="3" width="8.875" style="248" customWidth="1"/>
    <col min="4" max="6" width="10.625" style="1" customWidth="1"/>
    <col min="7" max="7" width="8.25" style="1" customWidth="1"/>
    <col min="8" max="8" width="10.5" style="1" customWidth="1"/>
    <col min="9" max="12" width="9.625" style="1" customWidth="1"/>
    <col min="13" max="13" width="29.25" style="1" customWidth="1"/>
    <col min="14" max="14" width="14.125" style="1" customWidth="1"/>
    <col min="15" max="16384" width="9.125" style="1"/>
  </cols>
  <sheetData>
    <row r="1" spans="1:14" ht="28.5" customHeight="1" x14ac:dyDescent="0.2">
      <c r="A1" s="714" t="s">
        <v>462</v>
      </c>
      <c r="B1" s="714"/>
      <c r="C1" s="714"/>
      <c r="D1" s="714"/>
      <c r="E1" s="714"/>
      <c r="F1" s="714"/>
      <c r="G1" s="714"/>
      <c r="H1" s="714"/>
      <c r="I1" s="714"/>
      <c r="J1" s="714"/>
      <c r="K1" s="714"/>
      <c r="L1" s="714"/>
      <c r="M1" s="714"/>
      <c r="N1" s="714"/>
    </row>
    <row r="2" spans="1:14" ht="27.75" customHeight="1" x14ac:dyDescent="0.2">
      <c r="A2" s="715" t="s">
        <v>446</v>
      </c>
      <c r="B2" s="715"/>
      <c r="C2" s="715"/>
      <c r="D2" s="715"/>
      <c r="E2" s="715"/>
      <c r="F2" s="715"/>
      <c r="G2" s="715"/>
      <c r="H2" s="715"/>
      <c r="I2" s="715"/>
      <c r="J2" s="715"/>
      <c r="K2" s="715"/>
      <c r="L2" s="715"/>
      <c r="M2" s="715"/>
      <c r="N2" s="715"/>
    </row>
    <row r="3" spans="1:14" ht="24.75" customHeight="1" thickBot="1" x14ac:dyDescent="0.25">
      <c r="A3" s="703" t="s">
        <v>276</v>
      </c>
      <c r="B3" s="703"/>
      <c r="C3" s="401"/>
      <c r="D3" s="2"/>
      <c r="E3" s="2"/>
      <c r="F3" s="2"/>
      <c r="G3" s="2"/>
      <c r="H3" s="2"/>
      <c r="I3" s="2"/>
      <c r="J3" s="2"/>
      <c r="K3" s="2"/>
      <c r="L3" s="2"/>
      <c r="N3" s="492" t="s">
        <v>277</v>
      </c>
    </row>
    <row r="4" spans="1:14" ht="20.25" customHeight="1" thickTop="1" x14ac:dyDescent="0.2">
      <c r="A4" s="704" t="s">
        <v>0</v>
      </c>
      <c r="B4" s="704" t="s">
        <v>1</v>
      </c>
      <c r="C4" s="706" t="s">
        <v>2</v>
      </c>
      <c r="D4" s="704" t="s">
        <v>3</v>
      </c>
      <c r="E4" s="704"/>
      <c r="F4" s="704"/>
      <c r="G4" s="704" t="s">
        <v>4</v>
      </c>
      <c r="H4" s="704"/>
      <c r="I4" s="704"/>
      <c r="J4" s="704" t="s">
        <v>5</v>
      </c>
      <c r="K4" s="704"/>
      <c r="L4" s="704"/>
      <c r="M4" s="708" t="s">
        <v>6</v>
      </c>
      <c r="N4" s="711" t="s">
        <v>152</v>
      </c>
    </row>
    <row r="5" spans="1:14" ht="21.75" customHeight="1" x14ac:dyDescent="0.2">
      <c r="A5" s="699"/>
      <c r="B5" s="699"/>
      <c r="C5" s="707"/>
      <c r="D5" s="699" t="s">
        <v>308</v>
      </c>
      <c r="E5" s="699"/>
      <c r="F5" s="699"/>
      <c r="G5" s="699" t="s">
        <v>7</v>
      </c>
      <c r="H5" s="699"/>
      <c r="I5" s="699"/>
      <c r="J5" s="699" t="s">
        <v>8</v>
      </c>
      <c r="K5" s="699"/>
      <c r="L5" s="699"/>
      <c r="M5" s="709"/>
      <c r="N5" s="712"/>
    </row>
    <row r="6" spans="1:14" ht="20.25" customHeight="1" x14ac:dyDescent="0.2">
      <c r="A6" s="699"/>
      <c r="B6" s="699"/>
      <c r="C6" s="707"/>
      <c r="D6" s="671" t="s">
        <v>163</v>
      </c>
      <c r="E6" s="671" t="s">
        <v>164</v>
      </c>
      <c r="F6" s="669" t="s">
        <v>39</v>
      </c>
      <c r="G6" s="671" t="s">
        <v>163</v>
      </c>
      <c r="H6" s="671" t="s">
        <v>164</v>
      </c>
      <c r="I6" s="669" t="s">
        <v>39</v>
      </c>
      <c r="J6" s="671" t="s">
        <v>163</v>
      </c>
      <c r="K6" s="671" t="s">
        <v>164</v>
      </c>
      <c r="L6" s="669" t="s">
        <v>39</v>
      </c>
      <c r="M6" s="709"/>
      <c r="N6" s="712"/>
    </row>
    <row r="7" spans="1:14" ht="29.25" customHeight="1" thickBot="1" x14ac:dyDescent="0.25">
      <c r="A7" s="705"/>
      <c r="B7" s="705"/>
      <c r="C7" s="406" t="s">
        <v>9</v>
      </c>
      <c r="D7" s="670" t="s">
        <v>359</v>
      </c>
      <c r="E7" s="670" t="s">
        <v>360</v>
      </c>
      <c r="F7" s="670" t="s">
        <v>339</v>
      </c>
      <c r="G7" s="670" t="s">
        <v>359</v>
      </c>
      <c r="H7" s="670" t="s">
        <v>360</v>
      </c>
      <c r="I7" s="670" t="s">
        <v>339</v>
      </c>
      <c r="J7" s="670" t="s">
        <v>359</v>
      </c>
      <c r="K7" s="670" t="s">
        <v>360</v>
      </c>
      <c r="L7" s="670" t="s">
        <v>339</v>
      </c>
      <c r="M7" s="710"/>
      <c r="N7" s="713"/>
    </row>
    <row r="8" spans="1:14" ht="30" customHeight="1" x14ac:dyDescent="0.2">
      <c r="A8" s="701" t="s">
        <v>41</v>
      </c>
      <c r="B8" s="6" t="s">
        <v>389</v>
      </c>
      <c r="C8" s="402">
        <v>5</v>
      </c>
      <c r="D8" s="8">
        <v>345</v>
      </c>
      <c r="E8" s="8">
        <v>366</v>
      </c>
      <c r="F8" s="8">
        <f t="shared" ref="F8:F18" si="0">SUM(D8:E8)</f>
        <v>711</v>
      </c>
      <c r="G8" s="8">
        <v>4</v>
      </c>
      <c r="H8" s="8">
        <v>58</v>
      </c>
      <c r="I8" s="8">
        <f>SUM(G8:H8)</f>
        <v>62</v>
      </c>
      <c r="J8" s="8">
        <v>4</v>
      </c>
      <c r="K8" s="8">
        <v>6</v>
      </c>
      <c r="L8" s="8">
        <f>SUM(J8:K8)</f>
        <v>10</v>
      </c>
      <c r="M8" s="10" t="s">
        <v>12</v>
      </c>
      <c r="N8" s="700" t="s">
        <v>310</v>
      </c>
    </row>
    <row r="9" spans="1:14" ht="30" customHeight="1" x14ac:dyDescent="0.2">
      <c r="A9" s="701"/>
      <c r="B9" s="6" t="s">
        <v>13</v>
      </c>
      <c r="C9" s="402">
        <v>0</v>
      </c>
      <c r="D9" s="8">
        <v>0</v>
      </c>
      <c r="E9" s="8">
        <v>0</v>
      </c>
      <c r="F9" s="8">
        <f t="shared" si="0"/>
        <v>0</v>
      </c>
      <c r="G9" s="8">
        <v>0</v>
      </c>
      <c r="H9" s="8">
        <v>0</v>
      </c>
      <c r="I9" s="8">
        <f>SUM(G9:H9)</f>
        <v>0</v>
      </c>
      <c r="J9" s="9">
        <v>0</v>
      </c>
      <c r="K9" s="8">
        <v>0</v>
      </c>
      <c r="L9" s="8">
        <f>SUM(J9:K9)</f>
        <v>0</v>
      </c>
      <c r="M9" s="10" t="s">
        <v>309</v>
      </c>
      <c r="N9" s="701"/>
    </row>
    <row r="10" spans="1:14" ht="30" customHeight="1" x14ac:dyDescent="0.2">
      <c r="A10" s="701"/>
      <c r="B10" s="6" t="s">
        <v>15</v>
      </c>
      <c r="C10" s="402">
        <v>51</v>
      </c>
      <c r="D10" s="8">
        <v>1474.0000000000002</v>
      </c>
      <c r="E10" s="8">
        <v>1296.0000000000002</v>
      </c>
      <c r="F10" s="8">
        <f t="shared" si="0"/>
        <v>2770.0000000000005</v>
      </c>
      <c r="G10" s="8">
        <v>0</v>
      </c>
      <c r="H10" s="8">
        <v>298</v>
      </c>
      <c r="I10" s="8">
        <f>SUM(G10:H10)</f>
        <v>298</v>
      </c>
      <c r="J10" s="8">
        <v>11.000000000000004</v>
      </c>
      <c r="K10" s="8">
        <v>72.000000000000014</v>
      </c>
      <c r="L10" s="8">
        <f>SUM(J10:K10)</f>
        <v>83.000000000000014</v>
      </c>
      <c r="M10" s="10" t="s">
        <v>16</v>
      </c>
      <c r="N10" s="701"/>
    </row>
    <row r="11" spans="1:14" ht="30" customHeight="1" x14ac:dyDescent="0.2">
      <c r="A11" s="701"/>
      <c r="B11" s="6" t="s">
        <v>17</v>
      </c>
      <c r="C11" s="402">
        <v>0</v>
      </c>
      <c r="D11" s="8">
        <v>0</v>
      </c>
      <c r="E11" s="8">
        <v>0</v>
      </c>
      <c r="F11" s="8">
        <f t="shared" si="0"/>
        <v>0</v>
      </c>
      <c r="G11" s="8">
        <v>0</v>
      </c>
      <c r="H11" s="8">
        <v>0</v>
      </c>
      <c r="I11" s="8">
        <f>SUM(G11:H11)</f>
        <v>0</v>
      </c>
      <c r="J11" s="8">
        <v>0</v>
      </c>
      <c r="K11" s="8">
        <v>0</v>
      </c>
      <c r="L11" s="8">
        <f>SUM(J11:K11)</f>
        <v>0</v>
      </c>
      <c r="M11" s="10" t="s">
        <v>18</v>
      </c>
      <c r="N11" s="701"/>
    </row>
    <row r="12" spans="1:14" ht="30" customHeight="1" x14ac:dyDescent="0.2">
      <c r="A12" s="701"/>
      <c r="B12" s="11" t="s">
        <v>463</v>
      </c>
      <c r="C12" s="403">
        <v>2</v>
      </c>
      <c r="D12" s="8">
        <v>44</v>
      </c>
      <c r="E12" s="8">
        <v>33</v>
      </c>
      <c r="F12" s="8">
        <f t="shared" si="0"/>
        <v>77</v>
      </c>
      <c r="G12" s="8">
        <v>0</v>
      </c>
      <c r="H12" s="8">
        <v>13</v>
      </c>
      <c r="I12" s="8">
        <f>SUM(G12:H12)</f>
        <v>13</v>
      </c>
      <c r="J12" s="8">
        <v>1</v>
      </c>
      <c r="K12" s="8">
        <v>2</v>
      </c>
      <c r="L12" s="8">
        <f>SUM(J12:K12)</f>
        <v>3</v>
      </c>
      <c r="M12" s="14" t="s">
        <v>20</v>
      </c>
      <c r="N12" s="701"/>
    </row>
    <row r="13" spans="1:14" ht="30" customHeight="1" thickBot="1" x14ac:dyDescent="0.25">
      <c r="A13" s="702"/>
      <c r="B13" s="15" t="s">
        <v>21</v>
      </c>
      <c r="C13" s="654">
        <f>SUM(C8:C12)</f>
        <v>58</v>
      </c>
      <c r="D13" s="21">
        <f>SUM(D8:D12)</f>
        <v>1863.0000000000002</v>
      </c>
      <c r="E13" s="21">
        <f t="shared" ref="E13:L13" si="1">SUM(E8:E12)</f>
        <v>1695.0000000000002</v>
      </c>
      <c r="F13" s="13">
        <f t="shared" si="0"/>
        <v>3558.0000000000005</v>
      </c>
      <c r="G13" s="21">
        <f t="shared" si="1"/>
        <v>4</v>
      </c>
      <c r="H13" s="21">
        <f t="shared" si="1"/>
        <v>369</v>
      </c>
      <c r="I13" s="21">
        <f t="shared" si="1"/>
        <v>373</v>
      </c>
      <c r="J13" s="21">
        <f t="shared" si="1"/>
        <v>16.000000000000004</v>
      </c>
      <c r="K13" s="21">
        <f t="shared" si="1"/>
        <v>80.000000000000014</v>
      </c>
      <c r="L13" s="21">
        <f t="shared" si="1"/>
        <v>96.000000000000014</v>
      </c>
      <c r="M13" s="17" t="s">
        <v>311</v>
      </c>
      <c r="N13" s="702"/>
    </row>
    <row r="14" spans="1:14" ht="30" customHeight="1" x14ac:dyDescent="0.2">
      <c r="A14" s="701" t="s">
        <v>57</v>
      </c>
      <c r="B14" s="6" t="s">
        <v>11</v>
      </c>
      <c r="C14" s="404">
        <v>11</v>
      </c>
      <c r="D14" s="8">
        <v>117</v>
      </c>
      <c r="E14" s="8">
        <v>96</v>
      </c>
      <c r="F14" s="245">
        <f t="shared" si="0"/>
        <v>213</v>
      </c>
      <c r="G14" s="8">
        <v>5</v>
      </c>
      <c r="H14" s="8">
        <v>52</v>
      </c>
      <c r="I14" s="245">
        <f t="shared" ref="I14:I79" si="2">SUM(G14:H14)</f>
        <v>57</v>
      </c>
      <c r="J14" s="246">
        <v>18.999999999999996</v>
      </c>
      <c r="K14" s="13">
        <v>26</v>
      </c>
      <c r="L14" s="245">
        <f t="shared" ref="L14:L79" si="3">SUM(J14:K14)</f>
        <v>45</v>
      </c>
      <c r="M14" s="10" t="s">
        <v>12</v>
      </c>
      <c r="N14" s="700" t="s">
        <v>155</v>
      </c>
    </row>
    <row r="15" spans="1:14" ht="30" customHeight="1" x14ac:dyDescent="0.2">
      <c r="A15" s="701"/>
      <c r="B15" s="6" t="s">
        <v>13</v>
      </c>
      <c r="C15" s="402">
        <v>0</v>
      </c>
      <c r="D15" s="8">
        <v>0</v>
      </c>
      <c r="E15" s="8">
        <v>0</v>
      </c>
      <c r="F15" s="8">
        <f t="shared" si="0"/>
        <v>0</v>
      </c>
      <c r="G15" s="8">
        <v>0</v>
      </c>
      <c r="H15" s="8">
        <v>0</v>
      </c>
      <c r="I15" s="8">
        <f t="shared" si="2"/>
        <v>0</v>
      </c>
      <c r="J15" s="8">
        <v>0</v>
      </c>
      <c r="K15" s="8">
        <v>0</v>
      </c>
      <c r="L15" s="8">
        <f t="shared" si="3"/>
        <v>0</v>
      </c>
      <c r="M15" s="10" t="s">
        <v>309</v>
      </c>
      <c r="N15" s="701"/>
    </row>
    <row r="16" spans="1:14" ht="30" customHeight="1" x14ac:dyDescent="0.2">
      <c r="A16" s="701"/>
      <c r="B16" s="6" t="s">
        <v>15</v>
      </c>
      <c r="C16" s="402">
        <v>27</v>
      </c>
      <c r="D16" s="8">
        <v>268.00000000000006</v>
      </c>
      <c r="E16" s="8">
        <v>272</v>
      </c>
      <c r="F16" s="405">
        <f t="shared" si="0"/>
        <v>540</v>
      </c>
      <c r="G16" s="8">
        <v>1.0000000000000002</v>
      </c>
      <c r="H16" s="8">
        <v>103</v>
      </c>
      <c r="I16" s="8">
        <f t="shared" si="2"/>
        <v>104</v>
      </c>
      <c r="J16" s="8">
        <v>6.0000000000000009</v>
      </c>
      <c r="K16" s="8">
        <v>1</v>
      </c>
      <c r="L16" s="8">
        <f t="shared" si="3"/>
        <v>7.0000000000000009</v>
      </c>
      <c r="M16" s="10" t="s">
        <v>16</v>
      </c>
      <c r="N16" s="701"/>
    </row>
    <row r="17" spans="1:14" ht="30" customHeight="1" x14ac:dyDescent="0.2">
      <c r="A17" s="701"/>
      <c r="B17" s="6" t="s">
        <v>17</v>
      </c>
      <c r="C17" s="402">
        <v>0</v>
      </c>
      <c r="D17" s="8">
        <v>0</v>
      </c>
      <c r="E17" s="8">
        <v>0</v>
      </c>
      <c r="F17" s="8">
        <f t="shared" si="0"/>
        <v>0</v>
      </c>
      <c r="G17" s="8">
        <v>0</v>
      </c>
      <c r="H17" s="8">
        <v>0</v>
      </c>
      <c r="I17" s="8">
        <f t="shared" si="2"/>
        <v>0</v>
      </c>
      <c r="J17" s="8">
        <v>0</v>
      </c>
      <c r="K17" s="8">
        <v>0</v>
      </c>
      <c r="L17" s="8">
        <f t="shared" si="3"/>
        <v>0</v>
      </c>
      <c r="M17" s="10" t="s">
        <v>18</v>
      </c>
      <c r="N17" s="701"/>
    </row>
    <row r="18" spans="1:14" ht="30" customHeight="1" x14ac:dyDescent="0.2">
      <c r="A18" s="701"/>
      <c r="B18" s="11" t="s">
        <v>19</v>
      </c>
      <c r="C18" s="403">
        <v>0</v>
      </c>
      <c r="D18" s="13">
        <v>0</v>
      </c>
      <c r="E18" s="13">
        <v>0</v>
      </c>
      <c r="F18" s="19">
        <f t="shared" si="0"/>
        <v>0</v>
      </c>
      <c r="G18" s="13">
        <v>0</v>
      </c>
      <c r="H18" s="13">
        <v>0</v>
      </c>
      <c r="I18" s="19">
        <f t="shared" si="2"/>
        <v>0</v>
      </c>
      <c r="J18" s="247">
        <v>0</v>
      </c>
      <c r="K18" s="247">
        <v>0</v>
      </c>
      <c r="L18" s="19">
        <f t="shared" si="3"/>
        <v>0</v>
      </c>
      <c r="M18" s="14" t="s">
        <v>20</v>
      </c>
      <c r="N18" s="701"/>
    </row>
    <row r="19" spans="1:14" ht="30" customHeight="1" thickBot="1" x14ac:dyDescent="0.25">
      <c r="A19" s="702"/>
      <c r="B19" s="15" t="s">
        <v>21</v>
      </c>
      <c r="C19" s="654">
        <f>SUM(C14:C18)</f>
        <v>38</v>
      </c>
      <c r="D19" s="16">
        <f>SUM(D14:D18)</f>
        <v>385.00000000000006</v>
      </c>
      <c r="E19" s="16">
        <f>SUM(E14:E18)</f>
        <v>368</v>
      </c>
      <c r="F19" s="16">
        <f>SUM(F14:F18)</f>
        <v>753</v>
      </c>
      <c r="G19" s="16">
        <f t="shared" ref="G19:L19" si="4">SUM(G14:G18)</f>
        <v>6</v>
      </c>
      <c r="H19" s="16">
        <f t="shared" si="4"/>
        <v>155</v>
      </c>
      <c r="I19" s="16">
        <f t="shared" si="4"/>
        <v>161</v>
      </c>
      <c r="J19" s="16">
        <f t="shared" si="4"/>
        <v>24.999999999999996</v>
      </c>
      <c r="K19" s="16">
        <f t="shared" si="4"/>
        <v>27</v>
      </c>
      <c r="L19" s="16">
        <f t="shared" si="4"/>
        <v>52</v>
      </c>
      <c r="M19" s="17" t="s">
        <v>311</v>
      </c>
      <c r="N19" s="702"/>
    </row>
    <row r="20" spans="1:14" ht="30" customHeight="1" x14ac:dyDescent="0.2">
      <c r="A20" s="700" t="s">
        <v>25</v>
      </c>
      <c r="B20" s="6" t="s">
        <v>11</v>
      </c>
      <c r="C20" s="404">
        <v>2</v>
      </c>
      <c r="D20" s="8">
        <v>12</v>
      </c>
      <c r="E20" s="8">
        <v>15</v>
      </c>
      <c r="F20" s="8">
        <f>SUM(D20:E20)</f>
        <v>27</v>
      </c>
      <c r="G20" s="8">
        <v>0</v>
      </c>
      <c r="H20" s="8">
        <v>7</v>
      </c>
      <c r="I20" s="245">
        <f t="shared" si="2"/>
        <v>7</v>
      </c>
      <c r="J20" s="246">
        <v>4</v>
      </c>
      <c r="K20" s="13">
        <v>6</v>
      </c>
      <c r="L20" s="245">
        <f t="shared" si="3"/>
        <v>10</v>
      </c>
      <c r="M20" s="10" t="s">
        <v>12</v>
      </c>
      <c r="N20" s="700" t="s">
        <v>211</v>
      </c>
    </row>
    <row r="21" spans="1:14" ht="30" customHeight="1" x14ac:dyDescent="0.2">
      <c r="A21" s="701"/>
      <c r="B21" s="6" t="s">
        <v>13</v>
      </c>
      <c r="C21" s="402">
        <v>0</v>
      </c>
      <c r="D21" s="8">
        <v>0</v>
      </c>
      <c r="E21" s="8">
        <v>0</v>
      </c>
      <c r="F21" s="8">
        <f>SUM(D21:E21)</f>
        <v>0</v>
      </c>
      <c r="G21" s="8">
        <v>0</v>
      </c>
      <c r="H21" s="8">
        <v>0</v>
      </c>
      <c r="I21" s="8">
        <f t="shared" si="2"/>
        <v>0</v>
      </c>
      <c r="J21" s="8">
        <v>0</v>
      </c>
      <c r="K21" s="8">
        <v>0</v>
      </c>
      <c r="L21" s="8">
        <f t="shared" si="3"/>
        <v>0</v>
      </c>
      <c r="M21" s="10" t="s">
        <v>309</v>
      </c>
      <c r="N21" s="701"/>
    </row>
    <row r="22" spans="1:14" ht="30" customHeight="1" x14ac:dyDescent="0.2">
      <c r="A22" s="701"/>
      <c r="B22" s="6" t="s">
        <v>15</v>
      </c>
      <c r="C22" s="402">
        <v>7</v>
      </c>
      <c r="D22" s="8">
        <v>126</v>
      </c>
      <c r="E22" s="8">
        <v>93</v>
      </c>
      <c r="F22" s="8">
        <f>SUM(D22:E22)</f>
        <v>219</v>
      </c>
      <c r="G22" s="8">
        <v>0</v>
      </c>
      <c r="H22" s="8">
        <v>31</v>
      </c>
      <c r="I22" s="8">
        <f t="shared" si="2"/>
        <v>31</v>
      </c>
      <c r="J22" s="8">
        <v>0</v>
      </c>
      <c r="K22" s="8">
        <v>6.9999999999999991</v>
      </c>
      <c r="L22" s="8">
        <f t="shared" si="3"/>
        <v>6.9999999999999991</v>
      </c>
      <c r="M22" s="10" t="s">
        <v>16</v>
      </c>
      <c r="N22" s="701"/>
    </row>
    <row r="23" spans="1:14" ht="30" customHeight="1" x14ac:dyDescent="0.2">
      <c r="A23" s="701"/>
      <c r="B23" s="6" t="s">
        <v>17</v>
      </c>
      <c r="C23" s="402">
        <v>0</v>
      </c>
      <c r="D23" s="8">
        <v>0</v>
      </c>
      <c r="E23" s="8">
        <v>0</v>
      </c>
      <c r="F23" s="8">
        <f>SUM(D23:E23)</f>
        <v>0</v>
      </c>
      <c r="G23" s="8">
        <v>0</v>
      </c>
      <c r="H23" s="8">
        <v>0</v>
      </c>
      <c r="I23" s="8">
        <f t="shared" si="2"/>
        <v>0</v>
      </c>
      <c r="J23" s="8">
        <v>0</v>
      </c>
      <c r="K23" s="8">
        <v>0</v>
      </c>
      <c r="L23" s="8">
        <f t="shared" si="3"/>
        <v>0</v>
      </c>
      <c r="M23" s="10" t="s">
        <v>18</v>
      </c>
      <c r="N23" s="701"/>
    </row>
    <row r="24" spans="1:14" ht="30" customHeight="1" x14ac:dyDescent="0.2">
      <c r="A24" s="701"/>
      <c r="B24" s="11" t="s">
        <v>19</v>
      </c>
      <c r="C24" s="403">
        <v>0</v>
      </c>
      <c r="D24" s="13">
        <v>0</v>
      </c>
      <c r="E24" s="13">
        <v>0</v>
      </c>
      <c r="F24" s="8">
        <f>SUM(D24:E24)</f>
        <v>0</v>
      </c>
      <c r="G24" s="13">
        <v>0</v>
      </c>
      <c r="H24" s="13">
        <v>0</v>
      </c>
      <c r="I24" s="8">
        <f t="shared" si="2"/>
        <v>0</v>
      </c>
      <c r="J24" s="8">
        <v>0</v>
      </c>
      <c r="K24" s="8">
        <v>0</v>
      </c>
      <c r="L24" s="8">
        <f t="shared" si="3"/>
        <v>0</v>
      </c>
      <c r="M24" s="14" t="s">
        <v>20</v>
      </c>
      <c r="N24" s="701"/>
    </row>
    <row r="25" spans="1:14" ht="30" customHeight="1" thickBot="1" x14ac:dyDescent="0.25">
      <c r="A25" s="702"/>
      <c r="B25" s="15" t="s">
        <v>21</v>
      </c>
      <c r="C25" s="654">
        <f t="shared" ref="C25:L25" si="5">SUM(C20:C24)</f>
        <v>9</v>
      </c>
      <c r="D25" s="16">
        <f t="shared" si="5"/>
        <v>138</v>
      </c>
      <c r="E25" s="16">
        <f t="shared" si="5"/>
        <v>108</v>
      </c>
      <c r="F25" s="16">
        <f t="shared" si="5"/>
        <v>246</v>
      </c>
      <c r="G25" s="16">
        <f t="shared" si="5"/>
        <v>0</v>
      </c>
      <c r="H25" s="16">
        <f t="shared" si="5"/>
        <v>38</v>
      </c>
      <c r="I25" s="16">
        <f t="shared" si="5"/>
        <v>38</v>
      </c>
      <c r="J25" s="16">
        <f t="shared" si="5"/>
        <v>4</v>
      </c>
      <c r="K25" s="16">
        <f t="shared" si="5"/>
        <v>13</v>
      </c>
      <c r="L25" s="16">
        <f t="shared" si="5"/>
        <v>17</v>
      </c>
      <c r="M25" s="17" t="s">
        <v>311</v>
      </c>
      <c r="N25" s="702"/>
    </row>
    <row r="26" spans="1:14" ht="30" customHeight="1" x14ac:dyDescent="0.2">
      <c r="A26" s="698" t="s">
        <v>473</v>
      </c>
      <c r="B26" s="698"/>
      <c r="C26" s="698"/>
      <c r="D26" s="698"/>
      <c r="E26" s="698"/>
      <c r="F26" s="698"/>
      <c r="G26" s="247"/>
      <c r="H26" s="247"/>
      <c r="I26" s="247"/>
      <c r="J26" s="247"/>
      <c r="K26" s="247"/>
      <c r="L26" s="247"/>
      <c r="M26" s="408"/>
      <c r="N26" s="668"/>
    </row>
    <row r="27" spans="1:14" ht="30" customHeight="1" thickBot="1" x14ac:dyDescent="0.25">
      <c r="A27" s="703" t="s">
        <v>390</v>
      </c>
      <c r="B27" s="703"/>
      <c r="C27" s="407"/>
      <c r="D27" s="247"/>
      <c r="E27" s="247"/>
      <c r="F27" s="247"/>
      <c r="G27" s="247"/>
      <c r="H27" s="247"/>
      <c r="I27" s="247"/>
      <c r="J27" s="247"/>
      <c r="K27" s="247"/>
      <c r="L27" s="247"/>
      <c r="M27" s="408"/>
      <c r="N27" s="492" t="s">
        <v>391</v>
      </c>
    </row>
    <row r="28" spans="1:14" ht="30" customHeight="1" thickTop="1" x14ac:dyDescent="0.2">
      <c r="A28" s="704" t="s">
        <v>0</v>
      </c>
      <c r="B28" s="704" t="s">
        <v>1</v>
      </c>
      <c r="C28" s="706" t="s">
        <v>2</v>
      </c>
      <c r="D28" s="704" t="s">
        <v>3</v>
      </c>
      <c r="E28" s="704"/>
      <c r="F28" s="704"/>
      <c r="G28" s="704" t="s">
        <v>4</v>
      </c>
      <c r="H28" s="704"/>
      <c r="I28" s="704"/>
      <c r="J28" s="704" t="s">
        <v>5</v>
      </c>
      <c r="K28" s="704"/>
      <c r="L28" s="704"/>
      <c r="M28" s="708" t="s">
        <v>6</v>
      </c>
      <c r="N28" s="711" t="s">
        <v>152</v>
      </c>
    </row>
    <row r="29" spans="1:14" ht="27" customHeight="1" x14ac:dyDescent="0.2">
      <c r="A29" s="699"/>
      <c r="B29" s="699"/>
      <c r="C29" s="707"/>
      <c r="D29" s="699" t="s">
        <v>308</v>
      </c>
      <c r="E29" s="699"/>
      <c r="F29" s="699"/>
      <c r="G29" s="699" t="s">
        <v>7</v>
      </c>
      <c r="H29" s="699"/>
      <c r="I29" s="699"/>
      <c r="J29" s="699" t="s">
        <v>8</v>
      </c>
      <c r="K29" s="699"/>
      <c r="L29" s="699"/>
      <c r="M29" s="709"/>
      <c r="N29" s="712"/>
    </row>
    <row r="30" spans="1:14" ht="27" customHeight="1" x14ac:dyDescent="0.2">
      <c r="A30" s="699"/>
      <c r="B30" s="699"/>
      <c r="C30" s="707"/>
      <c r="D30" s="671" t="s">
        <v>163</v>
      </c>
      <c r="E30" s="671" t="s">
        <v>164</v>
      </c>
      <c r="F30" s="669" t="s">
        <v>39</v>
      </c>
      <c r="G30" s="671" t="s">
        <v>163</v>
      </c>
      <c r="H30" s="671" t="s">
        <v>164</v>
      </c>
      <c r="I30" s="669" t="s">
        <v>39</v>
      </c>
      <c r="J30" s="671" t="s">
        <v>163</v>
      </c>
      <c r="K30" s="671" t="s">
        <v>164</v>
      </c>
      <c r="L30" s="669" t="s">
        <v>39</v>
      </c>
      <c r="M30" s="709"/>
      <c r="N30" s="712"/>
    </row>
    <row r="31" spans="1:14" ht="30" customHeight="1" thickBot="1" x14ac:dyDescent="0.25">
      <c r="A31" s="705"/>
      <c r="B31" s="705"/>
      <c r="C31" s="406" t="s">
        <v>9</v>
      </c>
      <c r="D31" s="670" t="s">
        <v>359</v>
      </c>
      <c r="E31" s="670" t="s">
        <v>360</v>
      </c>
      <c r="F31" s="670" t="s">
        <v>339</v>
      </c>
      <c r="G31" s="670" t="s">
        <v>359</v>
      </c>
      <c r="H31" s="670" t="s">
        <v>360</v>
      </c>
      <c r="I31" s="670" t="s">
        <v>339</v>
      </c>
      <c r="J31" s="670" t="s">
        <v>359</v>
      </c>
      <c r="K31" s="670" t="s">
        <v>360</v>
      </c>
      <c r="L31" s="670" t="s">
        <v>339</v>
      </c>
      <c r="M31" s="710"/>
      <c r="N31" s="713"/>
    </row>
    <row r="32" spans="1:14" ht="30" customHeight="1" x14ac:dyDescent="0.2">
      <c r="A32" s="701" t="s">
        <v>26</v>
      </c>
      <c r="B32" s="6" t="s">
        <v>11</v>
      </c>
      <c r="C32" s="404">
        <v>2</v>
      </c>
      <c r="D32" s="19">
        <v>25</v>
      </c>
      <c r="E32" s="19">
        <v>25</v>
      </c>
      <c r="F32" s="19">
        <f>SUM(D32:E32)</f>
        <v>50</v>
      </c>
      <c r="G32" s="19">
        <v>1</v>
      </c>
      <c r="H32" s="19">
        <v>5</v>
      </c>
      <c r="I32" s="247">
        <f t="shared" si="2"/>
        <v>6</v>
      </c>
      <c r="J32" s="249">
        <v>0</v>
      </c>
      <c r="K32" s="247">
        <v>4</v>
      </c>
      <c r="L32" s="247">
        <f t="shared" si="3"/>
        <v>4</v>
      </c>
      <c r="M32" s="20" t="s">
        <v>12</v>
      </c>
      <c r="N32" s="700" t="s">
        <v>157</v>
      </c>
    </row>
    <row r="33" spans="1:14" ht="30" customHeight="1" x14ac:dyDescent="0.2">
      <c r="A33" s="701"/>
      <c r="B33" s="6" t="s">
        <v>13</v>
      </c>
      <c r="C33" s="402">
        <v>0</v>
      </c>
      <c r="D33" s="8">
        <v>0</v>
      </c>
      <c r="E33" s="8">
        <v>0</v>
      </c>
      <c r="F33" s="19">
        <f>SUM(D33:E33)</f>
        <v>0</v>
      </c>
      <c r="G33" s="8">
        <v>0</v>
      </c>
      <c r="H33" s="8">
        <v>0</v>
      </c>
      <c r="I33" s="8">
        <f t="shared" si="2"/>
        <v>0</v>
      </c>
      <c r="J33" s="8">
        <v>0</v>
      </c>
      <c r="K33" s="8">
        <v>0</v>
      </c>
      <c r="L33" s="8">
        <f t="shared" si="3"/>
        <v>0</v>
      </c>
      <c r="M33" s="10" t="s">
        <v>309</v>
      </c>
      <c r="N33" s="701"/>
    </row>
    <row r="34" spans="1:14" ht="30" customHeight="1" x14ac:dyDescent="0.2">
      <c r="A34" s="701"/>
      <c r="B34" s="6" t="s">
        <v>15</v>
      </c>
      <c r="C34" s="402">
        <v>1</v>
      </c>
      <c r="D34" s="8">
        <v>12</v>
      </c>
      <c r="E34" s="8">
        <v>13</v>
      </c>
      <c r="F34" s="19">
        <f>SUM(D34:E34)</f>
        <v>25</v>
      </c>
      <c r="G34" s="8">
        <v>0</v>
      </c>
      <c r="H34" s="8">
        <v>3</v>
      </c>
      <c r="I34" s="8">
        <f t="shared" si="2"/>
        <v>3</v>
      </c>
      <c r="J34" s="8">
        <v>0</v>
      </c>
      <c r="K34" s="8">
        <v>0</v>
      </c>
      <c r="L34" s="8">
        <f t="shared" si="3"/>
        <v>0</v>
      </c>
      <c r="M34" s="10" t="s">
        <v>16</v>
      </c>
      <c r="N34" s="701"/>
    </row>
    <row r="35" spans="1:14" ht="30" customHeight="1" x14ac:dyDescent="0.2">
      <c r="A35" s="701"/>
      <c r="B35" s="6" t="s">
        <v>17</v>
      </c>
      <c r="C35" s="402">
        <v>0</v>
      </c>
      <c r="D35" s="8">
        <v>0</v>
      </c>
      <c r="E35" s="8">
        <v>0</v>
      </c>
      <c r="F35" s="19">
        <f>SUM(D35:E35)</f>
        <v>0</v>
      </c>
      <c r="G35" s="8">
        <v>0</v>
      </c>
      <c r="H35" s="8">
        <v>0</v>
      </c>
      <c r="I35" s="8">
        <f t="shared" si="2"/>
        <v>0</v>
      </c>
      <c r="J35" s="8">
        <v>0</v>
      </c>
      <c r="K35" s="8">
        <v>0</v>
      </c>
      <c r="L35" s="8">
        <f t="shared" si="3"/>
        <v>0</v>
      </c>
      <c r="M35" s="10" t="s">
        <v>18</v>
      </c>
      <c r="N35" s="701"/>
    </row>
    <row r="36" spans="1:14" ht="30" customHeight="1" x14ac:dyDescent="0.2">
      <c r="A36" s="701"/>
      <c r="B36" s="11" t="s">
        <v>19</v>
      </c>
      <c r="C36" s="403">
        <v>0</v>
      </c>
      <c r="D36" s="13">
        <v>0</v>
      </c>
      <c r="E36" s="13">
        <v>0</v>
      </c>
      <c r="F36" s="19">
        <f>SUM(D36:E36)</f>
        <v>0</v>
      </c>
      <c r="G36" s="13">
        <v>0</v>
      </c>
      <c r="H36" s="13">
        <v>0</v>
      </c>
      <c r="I36" s="19">
        <f t="shared" si="2"/>
        <v>0</v>
      </c>
      <c r="J36" s="19">
        <v>0</v>
      </c>
      <c r="K36" s="19">
        <v>0</v>
      </c>
      <c r="L36" s="19">
        <f t="shared" si="3"/>
        <v>0</v>
      </c>
      <c r="M36" s="14" t="s">
        <v>20</v>
      </c>
      <c r="N36" s="701"/>
    </row>
    <row r="37" spans="1:14" ht="30" customHeight="1" thickBot="1" x14ac:dyDescent="0.25">
      <c r="A37" s="702"/>
      <c r="B37" s="15" t="s">
        <v>21</v>
      </c>
      <c r="C37" s="654">
        <f>SUM(C32:C36)</f>
        <v>3</v>
      </c>
      <c r="D37" s="16">
        <f>SUM(D32:D36)</f>
        <v>37</v>
      </c>
      <c r="E37" s="16">
        <f t="shared" ref="E37:L37" si="6">SUM(E32:E36)</f>
        <v>38</v>
      </c>
      <c r="F37" s="16">
        <f t="shared" si="6"/>
        <v>75</v>
      </c>
      <c r="G37" s="16">
        <f t="shared" si="6"/>
        <v>1</v>
      </c>
      <c r="H37" s="16">
        <f t="shared" si="6"/>
        <v>8</v>
      </c>
      <c r="I37" s="16">
        <f t="shared" si="6"/>
        <v>9</v>
      </c>
      <c r="J37" s="16">
        <f t="shared" si="6"/>
        <v>0</v>
      </c>
      <c r="K37" s="16">
        <f t="shared" si="6"/>
        <v>4</v>
      </c>
      <c r="L37" s="16">
        <f t="shared" si="6"/>
        <v>4</v>
      </c>
      <c r="M37" s="17" t="s">
        <v>311</v>
      </c>
      <c r="N37" s="702"/>
    </row>
    <row r="38" spans="1:14" ht="30" customHeight="1" x14ac:dyDescent="0.2">
      <c r="A38" s="701" t="s">
        <v>27</v>
      </c>
      <c r="B38" s="6" t="s">
        <v>11</v>
      </c>
      <c r="C38" s="404">
        <v>107</v>
      </c>
      <c r="D38" s="8">
        <v>1830.0000000000005</v>
      </c>
      <c r="E38" s="8">
        <v>1606</v>
      </c>
      <c r="F38" s="8">
        <f>SUM(D38:E38)</f>
        <v>3436.0000000000005</v>
      </c>
      <c r="G38" s="8">
        <v>3.0000000000000009</v>
      </c>
      <c r="H38" s="8">
        <v>492.99999999999994</v>
      </c>
      <c r="I38" s="245">
        <f t="shared" si="2"/>
        <v>495.99999999999994</v>
      </c>
      <c r="J38" s="246">
        <v>82</v>
      </c>
      <c r="K38" s="13">
        <v>171.00000000000003</v>
      </c>
      <c r="L38" s="245">
        <f t="shared" si="3"/>
        <v>253.00000000000003</v>
      </c>
      <c r="M38" s="10" t="s">
        <v>12</v>
      </c>
      <c r="N38" s="700" t="s">
        <v>158</v>
      </c>
    </row>
    <row r="39" spans="1:14" ht="30" customHeight="1" x14ac:dyDescent="0.2">
      <c r="A39" s="701"/>
      <c r="B39" s="6" t="s">
        <v>13</v>
      </c>
      <c r="C39" s="402">
        <v>0</v>
      </c>
      <c r="D39" s="8">
        <v>0</v>
      </c>
      <c r="E39" s="8">
        <v>0</v>
      </c>
      <c r="F39" s="8">
        <f>SUM(D39:E39)</f>
        <v>0</v>
      </c>
      <c r="G39" s="8">
        <v>0</v>
      </c>
      <c r="H39" s="8">
        <v>0</v>
      </c>
      <c r="I39" s="8">
        <f t="shared" si="2"/>
        <v>0</v>
      </c>
      <c r="J39" s="8">
        <v>0</v>
      </c>
      <c r="K39" s="8">
        <v>0</v>
      </c>
      <c r="L39" s="8">
        <f t="shared" si="3"/>
        <v>0</v>
      </c>
      <c r="M39" s="10" t="s">
        <v>14</v>
      </c>
      <c r="N39" s="701"/>
    </row>
    <row r="40" spans="1:14" ht="30" customHeight="1" x14ac:dyDescent="0.2">
      <c r="A40" s="701"/>
      <c r="B40" s="6" t="s">
        <v>15</v>
      </c>
      <c r="C40" s="402">
        <v>317</v>
      </c>
      <c r="D40" s="8">
        <v>8518.9999999999982</v>
      </c>
      <c r="E40" s="8">
        <v>9367.0000000000036</v>
      </c>
      <c r="F40" s="8">
        <f>SUM(D40:E40)</f>
        <v>17886</v>
      </c>
      <c r="G40" s="8">
        <v>5</v>
      </c>
      <c r="H40" s="8">
        <v>2129.0000000000009</v>
      </c>
      <c r="I40" s="8">
        <f t="shared" si="2"/>
        <v>2134.0000000000009</v>
      </c>
      <c r="J40" s="8">
        <v>189.99999999999991</v>
      </c>
      <c r="K40" s="8">
        <v>448.99999999999989</v>
      </c>
      <c r="L40" s="8">
        <f t="shared" si="3"/>
        <v>638.99999999999977</v>
      </c>
      <c r="M40" s="10" t="s">
        <v>16</v>
      </c>
      <c r="N40" s="701"/>
    </row>
    <row r="41" spans="1:14" ht="30" customHeight="1" x14ac:dyDescent="0.2">
      <c r="A41" s="701"/>
      <c r="B41" s="6" t="s">
        <v>17</v>
      </c>
      <c r="C41" s="402">
        <v>0</v>
      </c>
      <c r="D41" s="8">
        <v>0</v>
      </c>
      <c r="E41" s="8">
        <v>0</v>
      </c>
      <c r="F41" s="8">
        <f>SUM(D41:E41)</f>
        <v>0</v>
      </c>
      <c r="G41" s="8">
        <v>0</v>
      </c>
      <c r="H41" s="8">
        <v>0</v>
      </c>
      <c r="I41" s="8">
        <f t="shared" si="2"/>
        <v>0</v>
      </c>
      <c r="J41" s="8">
        <v>0</v>
      </c>
      <c r="K41" s="8">
        <v>0</v>
      </c>
      <c r="L41" s="8">
        <f t="shared" si="3"/>
        <v>0</v>
      </c>
      <c r="M41" s="10" t="s">
        <v>18</v>
      </c>
      <c r="N41" s="701"/>
    </row>
    <row r="42" spans="1:14" ht="30" customHeight="1" x14ac:dyDescent="0.2">
      <c r="A42" s="701"/>
      <c r="B42" s="11" t="s">
        <v>19</v>
      </c>
      <c r="C42" s="403">
        <v>0</v>
      </c>
      <c r="D42" s="13">
        <v>0</v>
      </c>
      <c r="E42" s="13">
        <v>0</v>
      </c>
      <c r="F42" s="8">
        <f>SUM(D42:E42)</f>
        <v>0</v>
      </c>
      <c r="G42" s="13">
        <v>0</v>
      </c>
      <c r="H42" s="13">
        <v>0</v>
      </c>
      <c r="I42" s="19">
        <f t="shared" si="2"/>
        <v>0</v>
      </c>
      <c r="J42" s="247">
        <v>0</v>
      </c>
      <c r="K42" s="247">
        <v>0</v>
      </c>
      <c r="L42" s="19">
        <f t="shared" si="3"/>
        <v>0</v>
      </c>
      <c r="M42" s="14" t="s">
        <v>20</v>
      </c>
      <c r="N42" s="701"/>
    </row>
    <row r="43" spans="1:14" ht="30" customHeight="1" thickBot="1" x14ac:dyDescent="0.25">
      <c r="A43" s="702"/>
      <c r="B43" s="15" t="s">
        <v>21</v>
      </c>
      <c r="C43" s="654">
        <f>SUM(C38:C42)</f>
        <v>424</v>
      </c>
      <c r="D43" s="16">
        <f>SUM(D38:D42)</f>
        <v>10348.999999999998</v>
      </c>
      <c r="E43" s="16">
        <f t="shared" ref="E43:L43" si="7">SUM(E38:E42)</f>
        <v>10973.000000000004</v>
      </c>
      <c r="F43" s="16">
        <f t="shared" si="7"/>
        <v>21322</v>
      </c>
      <c r="G43" s="16">
        <f t="shared" si="7"/>
        <v>8</v>
      </c>
      <c r="H43" s="16">
        <f t="shared" si="7"/>
        <v>2622.0000000000009</v>
      </c>
      <c r="I43" s="16">
        <f t="shared" si="7"/>
        <v>2630.0000000000009</v>
      </c>
      <c r="J43" s="16">
        <f t="shared" si="7"/>
        <v>271.99999999999989</v>
      </c>
      <c r="K43" s="16">
        <f t="shared" si="7"/>
        <v>619.99999999999989</v>
      </c>
      <c r="L43" s="16">
        <f t="shared" si="7"/>
        <v>891.99999999999977</v>
      </c>
      <c r="M43" s="17" t="s">
        <v>311</v>
      </c>
      <c r="N43" s="702"/>
    </row>
    <row r="44" spans="1:14" ht="30" customHeight="1" x14ac:dyDescent="0.2">
      <c r="A44" s="701" t="s">
        <v>28</v>
      </c>
      <c r="B44" s="6" t="s">
        <v>11</v>
      </c>
      <c r="C44" s="404">
        <v>7</v>
      </c>
      <c r="D44" s="8">
        <v>60</v>
      </c>
      <c r="E44" s="8">
        <v>38</v>
      </c>
      <c r="F44" s="8">
        <f>SUM(D44:E44)</f>
        <v>98</v>
      </c>
      <c r="G44" s="8">
        <v>2.0000000000000004</v>
      </c>
      <c r="H44" s="8">
        <v>29</v>
      </c>
      <c r="I44" s="245">
        <f t="shared" si="2"/>
        <v>31</v>
      </c>
      <c r="J44" s="246">
        <v>6.0000000000000018</v>
      </c>
      <c r="K44" s="13">
        <v>7</v>
      </c>
      <c r="L44" s="245">
        <f t="shared" si="3"/>
        <v>13.000000000000002</v>
      </c>
      <c r="M44" s="10" t="s">
        <v>12</v>
      </c>
      <c r="N44" s="700" t="s">
        <v>159</v>
      </c>
    </row>
    <row r="45" spans="1:14" ht="30" customHeight="1" x14ac:dyDescent="0.2">
      <c r="A45" s="701"/>
      <c r="B45" s="6" t="s">
        <v>13</v>
      </c>
      <c r="C45" s="402">
        <v>0</v>
      </c>
      <c r="D45" s="8">
        <v>0</v>
      </c>
      <c r="E45" s="8">
        <v>0</v>
      </c>
      <c r="F45" s="8">
        <f>SUM(D45:E45)</f>
        <v>0</v>
      </c>
      <c r="G45" s="8">
        <v>0</v>
      </c>
      <c r="H45" s="8">
        <v>0</v>
      </c>
      <c r="I45" s="8">
        <f t="shared" si="2"/>
        <v>0</v>
      </c>
      <c r="J45" s="8">
        <v>0</v>
      </c>
      <c r="K45" s="8">
        <v>0</v>
      </c>
      <c r="L45" s="8">
        <f t="shared" si="3"/>
        <v>0</v>
      </c>
      <c r="M45" s="10" t="s">
        <v>309</v>
      </c>
      <c r="N45" s="701"/>
    </row>
    <row r="46" spans="1:14" ht="30" customHeight="1" x14ac:dyDescent="0.2">
      <c r="A46" s="701"/>
      <c r="B46" s="6" t="s">
        <v>15</v>
      </c>
      <c r="C46" s="402">
        <v>50</v>
      </c>
      <c r="D46" s="8">
        <v>1446</v>
      </c>
      <c r="E46" s="8">
        <v>1283</v>
      </c>
      <c r="F46" s="8">
        <f>SUM(D46:E46)</f>
        <v>2729</v>
      </c>
      <c r="G46" s="8">
        <v>0.99999999999999989</v>
      </c>
      <c r="H46" s="8">
        <v>266.00000000000006</v>
      </c>
      <c r="I46" s="8">
        <f t="shared" si="2"/>
        <v>267.00000000000006</v>
      </c>
      <c r="J46" s="8">
        <v>9</v>
      </c>
      <c r="K46" s="8">
        <v>42</v>
      </c>
      <c r="L46" s="8">
        <f t="shared" si="3"/>
        <v>51</v>
      </c>
      <c r="M46" s="10" t="s">
        <v>16</v>
      </c>
      <c r="N46" s="701"/>
    </row>
    <row r="47" spans="1:14" ht="30" customHeight="1" x14ac:dyDescent="0.2">
      <c r="A47" s="701"/>
      <c r="B47" s="6" t="s">
        <v>17</v>
      </c>
      <c r="C47" s="402">
        <v>0</v>
      </c>
      <c r="D47" s="8">
        <v>0</v>
      </c>
      <c r="E47" s="8">
        <v>0</v>
      </c>
      <c r="F47" s="8">
        <f>SUM(D47:E47)</f>
        <v>0</v>
      </c>
      <c r="G47" s="8">
        <v>0</v>
      </c>
      <c r="H47" s="8">
        <v>0</v>
      </c>
      <c r="I47" s="8">
        <f t="shared" si="2"/>
        <v>0</v>
      </c>
      <c r="J47" s="8">
        <v>0</v>
      </c>
      <c r="K47" s="8">
        <v>0</v>
      </c>
      <c r="L47" s="8">
        <f t="shared" si="3"/>
        <v>0</v>
      </c>
      <c r="M47" s="10" t="s">
        <v>18</v>
      </c>
      <c r="N47" s="701"/>
    </row>
    <row r="48" spans="1:14" ht="30" customHeight="1" x14ac:dyDescent="0.2">
      <c r="A48" s="701"/>
      <c r="B48" s="11" t="s">
        <v>19</v>
      </c>
      <c r="C48" s="403">
        <v>0</v>
      </c>
      <c r="D48" s="13">
        <v>0</v>
      </c>
      <c r="E48" s="13">
        <v>0</v>
      </c>
      <c r="F48" s="8">
        <f>SUM(D48:E48)</f>
        <v>0</v>
      </c>
      <c r="G48" s="13">
        <v>0</v>
      </c>
      <c r="H48" s="13">
        <v>0</v>
      </c>
      <c r="I48" s="8">
        <f t="shared" si="2"/>
        <v>0</v>
      </c>
      <c r="J48" s="8">
        <v>0</v>
      </c>
      <c r="K48" s="8">
        <v>0</v>
      </c>
      <c r="L48" s="8">
        <f t="shared" si="3"/>
        <v>0</v>
      </c>
      <c r="M48" s="14" t="s">
        <v>20</v>
      </c>
      <c r="N48" s="701"/>
    </row>
    <row r="49" spans="1:14" ht="30" customHeight="1" thickBot="1" x14ac:dyDescent="0.25">
      <c r="A49" s="702"/>
      <c r="B49" s="15" t="s">
        <v>21</v>
      </c>
      <c r="C49" s="654">
        <f>SUM(C44:C48)</f>
        <v>57</v>
      </c>
      <c r="D49" s="16">
        <f>SUM(D44:D48)</f>
        <v>1506</v>
      </c>
      <c r="E49" s="16">
        <f t="shared" ref="E49:L49" si="8">SUM(E44:E48)</f>
        <v>1321</v>
      </c>
      <c r="F49" s="16">
        <f t="shared" si="8"/>
        <v>2827</v>
      </c>
      <c r="G49" s="16">
        <f t="shared" si="8"/>
        <v>3.0000000000000004</v>
      </c>
      <c r="H49" s="16">
        <f t="shared" si="8"/>
        <v>295.00000000000006</v>
      </c>
      <c r="I49" s="16">
        <f t="shared" si="8"/>
        <v>298.00000000000006</v>
      </c>
      <c r="J49" s="16">
        <f t="shared" si="8"/>
        <v>15.000000000000002</v>
      </c>
      <c r="K49" s="16">
        <f t="shared" si="8"/>
        <v>49</v>
      </c>
      <c r="L49" s="16">
        <f t="shared" si="8"/>
        <v>64</v>
      </c>
      <c r="M49" s="17" t="s">
        <v>311</v>
      </c>
      <c r="N49" s="702"/>
    </row>
    <row r="50" spans="1:14" ht="30" customHeight="1" x14ac:dyDescent="0.2">
      <c r="C50" s="407"/>
      <c r="D50" s="247"/>
      <c r="E50" s="247"/>
      <c r="F50" s="247"/>
      <c r="G50" s="247"/>
      <c r="H50" s="247"/>
      <c r="I50" s="247"/>
      <c r="J50" s="247"/>
      <c r="K50" s="247"/>
      <c r="L50" s="247"/>
      <c r="M50" s="408"/>
      <c r="N50" s="381"/>
    </row>
    <row r="51" spans="1:14" ht="33.75" customHeight="1" thickBot="1" x14ac:dyDescent="0.25">
      <c r="A51" s="703" t="s">
        <v>390</v>
      </c>
      <c r="B51" s="703"/>
      <c r="C51" s="407"/>
      <c r="D51" s="247"/>
      <c r="E51" s="247"/>
      <c r="F51" s="247"/>
      <c r="G51" s="247"/>
      <c r="H51" s="247"/>
      <c r="I51" s="247"/>
      <c r="J51" s="247"/>
      <c r="K51" s="247"/>
      <c r="L51" s="247"/>
      <c r="M51" s="408"/>
      <c r="N51" s="492" t="s">
        <v>391</v>
      </c>
    </row>
    <row r="52" spans="1:14" ht="30" customHeight="1" thickTop="1" x14ac:dyDescent="0.2">
      <c r="A52" s="704" t="s">
        <v>0</v>
      </c>
      <c r="B52" s="704" t="s">
        <v>1</v>
      </c>
      <c r="C52" s="706" t="s">
        <v>2</v>
      </c>
      <c r="D52" s="704" t="s">
        <v>3</v>
      </c>
      <c r="E52" s="704"/>
      <c r="F52" s="704"/>
      <c r="G52" s="704" t="s">
        <v>4</v>
      </c>
      <c r="H52" s="704"/>
      <c r="I52" s="704"/>
      <c r="J52" s="704" t="s">
        <v>5</v>
      </c>
      <c r="K52" s="704"/>
      <c r="L52" s="704"/>
      <c r="M52" s="708" t="s">
        <v>6</v>
      </c>
      <c r="N52" s="711" t="s">
        <v>152</v>
      </c>
    </row>
    <row r="53" spans="1:14" ht="30" customHeight="1" x14ac:dyDescent="0.2">
      <c r="A53" s="699"/>
      <c r="B53" s="699"/>
      <c r="C53" s="707"/>
      <c r="D53" s="699" t="s">
        <v>308</v>
      </c>
      <c r="E53" s="699"/>
      <c r="F53" s="699"/>
      <c r="G53" s="699" t="s">
        <v>7</v>
      </c>
      <c r="H53" s="699"/>
      <c r="I53" s="699"/>
      <c r="J53" s="699" t="s">
        <v>8</v>
      </c>
      <c r="K53" s="699"/>
      <c r="L53" s="699"/>
      <c r="M53" s="709"/>
      <c r="N53" s="712"/>
    </row>
    <row r="54" spans="1:14" ht="30" customHeight="1" x14ac:dyDescent="0.2">
      <c r="A54" s="699"/>
      <c r="B54" s="699"/>
      <c r="C54" s="707"/>
      <c r="D54" s="671" t="s">
        <v>163</v>
      </c>
      <c r="E54" s="671" t="s">
        <v>164</v>
      </c>
      <c r="F54" s="669" t="s">
        <v>39</v>
      </c>
      <c r="G54" s="671" t="s">
        <v>163</v>
      </c>
      <c r="H54" s="671" t="s">
        <v>164</v>
      </c>
      <c r="I54" s="669" t="s">
        <v>39</v>
      </c>
      <c r="J54" s="671" t="s">
        <v>163</v>
      </c>
      <c r="K54" s="671" t="s">
        <v>164</v>
      </c>
      <c r="L54" s="669" t="s">
        <v>39</v>
      </c>
      <c r="M54" s="709"/>
      <c r="N54" s="712"/>
    </row>
    <row r="55" spans="1:14" ht="30" customHeight="1" thickBot="1" x14ac:dyDescent="0.25">
      <c r="A55" s="705"/>
      <c r="B55" s="705"/>
      <c r="C55" s="406" t="s">
        <v>9</v>
      </c>
      <c r="D55" s="670" t="s">
        <v>359</v>
      </c>
      <c r="E55" s="670" t="s">
        <v>360</v>
      </c>
      <c r="F55" s="670" t="s">
        <v>339</v>
      </c>
      <c r="G55" s="670" t="s">
        <v>359</v>
      </c>
      <c r="H55" s="670" t="s">
        <v>360</v>
      </c>
      <c r="I55" s="670" t="s">
        <v>339</v>
      </c>
      <c r="J55" s="670" t="s">
        <v>359</v>
      </c>
      <c r="K55" s="670" t="s">
        <v>360</v>
      </c>
      <c r="L55" s="670" t="s">
        <v>339</v>
      </c>
      <c r="M55" s="710"/>
      <c r="N55" s="713"/>
    </row>
    <row r="56" spans="1:14" ht="30" customHeight="1" x14ac:dyDescent="0.2">
      <c r="A56" s="701" t="s">
        <v>29</v>
      </c>
      <c r="B56" s="6" t="s">
        <v>11</v>
      </c>
      <c r="C56" s="402">
        <v>3</v>
      </c>
      <c r="D56" s="8">
        <v>36</v>
      </c>
      <c r="E56" s="8">
        <v>26</v>
      </c>
      <c r="F56" s="8">
        <f>SUM(D56:E56)</f>
        <v>62</v>
      </c>
      <c r="G56" s="8">
        <v>0</v>
      </c>
      <c r="H56" s="8">
        <v>11</v>
      </c>
      <c r="I56" s="245">
        <f t="shared" si="2"/>
        <v>11</v>
      </c>
      <c r="J56" s="246">
        <v>3</v>
      </c>
      <c r="K56" s="13">
        <v>6</v>
      </c>
      <c r="L56" s="245">
        <f t="shared" si="3"/>
        <v>9</v>
      </c>
      <c r="M56" s="10" t="s">
        <v>12</v>
      </c>
      <c r="N56" s="700" t="s">
        <v>160</v>
      </c>
    </row>
    <row r="57" spans="1:14" ht="30" customHeight="1" x14ac:dyDescent="0.2">
      <c r="A57" s="701"/>
      <c r="B57" s="6" t="s">
        <v>13</v>
      </c>
      <c r="C57" s="402">
        <v>0</v>
      </c>
      <c r="D57" s="8">
        <v>0</v>
      </c>
      <c r="E57" s="8">
        <v>0</v>
      </c>
      <c r="F57" s="8">
        <f>SUM(D57:E57)</f>
        <v>0</v>
      </c>
      <c r="G57" s="8">
        <v>0</v>
      </c>
      <c r="H57" s="8">
        <v>0</v>
      </c>
      <c r="I57" s="8">
        <f t="shared" si="2"/>
        <v>0</v>
      </c>
      <c r="J57" s="8">
        <v>0</v>
      </c>
      <c r="K57" s="8">
        <v>0</v>
      </c>
      <c r="L57" s="8">
        <f t="shared" si="3"/>
        <v>0</v>
      </c>
      <c r="M57" s="10" t="s">
        <v>309</v>
      </c>
      <c r="N57" s="701"/>
    </row>
    <row r="58" spans="1:14" ht="30" customHeight="1" x14ac:dyDescent="0.2">
      <c r="A58" s="701"/>
      <c r="B58" s="6" t="s">
        <v>15</v>
      </c>
      <c r="C58" s="402">
        <v>6</v>
      </c>
      <c r="D58" s="8">
        <v>62</v>
      </c>
      <c r="E58" s="8">
        <v>43</v>
      </c>
      <c r="F58" s="8">
        <f>SUM(D58:E58)</f>
        <v>105</v>
      </c>
      <c r="G58" s="8">
        <v>0</v>
      </c>
      <c r="H58" s="8">
        <v>30</v>
      </c>
      <c r="I58" s="8">
        <f t="shared" si="2"/>
        <v>30</v>
      </c>
      <c r="J58" s="8">
        <v>4</v>
      </c>
      <c r="K58" s="8">
        <v>2</v>
      </c>
      <c r="L58" s="8">
        <f t="shared" si="3"/>
        <v>6</v>
      </c>
      <c r="M58" s="10" t="s">
        <v>16</v>
      </c>
      <c r="N58" s="701"/>
    </row>
    <row r="59" spans="1:14" ht="30" customHeight="1" x14ac:dyDescent="0.2">
      <c r="A59" s="701"/>
      <c r="B59" s="6" t="s">
        <v>17</v>
      </c>
      <c r="C59" s="402">
        <v>0</v>
      </c>
      <c r="D59" s="8">
        <v>0</v>
      </c>
      <c r="E59" s="8">
        <v>0</v>
      </c>
      <c r="F59" s="8">
        <f>SUM(D59:E59)</f>
        <v>0</v>
      </c>
      <c r="G59" s="8">
        <v>0</v>
      </c>
      <c r="H59" s="8">
        <v>0</v>
      </c>
      <c r="I59" s="8">
        <f t="shared" si="2"/>
        <v>0</v>
      </c>
      <c r="J59" s="8">
        <v>0</v>
      </c>
      <c r="K59" s="8">
        <v>0</v>
      </c>
      <c r="L59" s="8">
        <f t="shared" si="3"/>
        <v>0</v>
      </c>
      <c r="M59" s="10" t="s">
        <v>18</v>
      </c>
      <c r="N59" s="701"/>
    </row>
    <row r="60" spans="1:14" ht="30" customHeight="1" x14ac:dyDescent="0.2">
      <c r="A60" s="701"/>
      <c r="B60" s="11" t="s">
        <v>19</v>
      </c>
      <c r="C60" s="403">
        <v>2</v>
      </c>
      <c r="D60" s="13">
        <v>31</v>
      </c>
      <c r="E60" s="13">
        <v>31</v>
      </c>
      <c r="F60" s="8">
        <f>SUM(D60:E60)</f>
        <v>62</v>
      </c>
      <c r="G60" s="13">
        <v>4</v>
      </c>
      <c r="H60" s="13">
        <v>25</v>
      </c>
      <c r="I60" s="19">
        <f t="shared" si="2"/>
        <v>29</v>
      </c>
      <c r="J60" s="247">
        <v>0</v>
      </c>
      <c r="K60" s="247">
        <v>1</v>
      </c>
      <c r="L60" s="19">
        <f t="shared" si="3"/>
        <v>1</v>
      </c>
      <c r="M60" s="14" t="s">
        <v>20</v>
      </c>
      <c r="N60" s="701"/>
    </row>
    <row r="61" spans="1:14" ht="30" customHeight="1" thickBot="1" x14ac:dyDescent="0.25">
      <c r="A61" s="702"/>
      <c r="B61" s="15" t="s">
        <v>21</v>
      </c>
      <c r="C61" s="655">
        <f>SUM(C56:C60)</f>
        <v>11</v>
      </c>
      <c r="D61" s="16">
        <f>SUM(D56:D60)</f>
        <v>129</v>
      </c>
      <c r="E61" s="16">
        <f t="shared" ref="E61:L61" si="9">SUM(E56:E60)</f>
        <v>100</v>
      </c>
      <c r="F61" s="16">
        <f t="shared" si="9"/>
        <v>229</v>
      </c>
      <c r="G61" s="16">
        <f t="shared" si="9"/>
        <v>4</v>
      </c>
      <c r="H61" s="16">
        <f t="shared" si="9"/>
        <v>66</v>
      </c>
      <c r="I61" s="16">
        <f t="shared" si="9"/>
        <v>70</v>
      </c>
      <c r="J61" s="16">
        <f t="shared" si="9"/>
        <v>7</v>
      </c>
      <c r="K61" s="16">
        <f t="shared" si="9"/>
        <v>9</v>
      </c>
      <c r="L61" s="16">
        <f t="shared" si="9"/>
        <v>16</v>
      </c>
      <c r="M61" s="17" t="s">
        <v>311</v>
      </c>
      <c r="N61" s="702"/>
    </row>
    <row r="62" spans="1:14" ht="30" customHeight="1" x14ac:dyDescent="0.2">
      <c r="A62" s="700" t="s">
        <v>30</v>
      </c>
      <c r="B62" s="6" t="s">
        <v>11</v>
      </c>
      <c r="C62" s="316" t="s">
        <v>371</v>
      </c>
      <c r="D62" s="316" t="s">
        <v>371</v>
      </c>
      <c r="E62" s="316" t="s">
        <v>371</v>
      </c>
      <c r="F62" s="316" t="s">
        <v>371</v>
      </c>
      <c r="G62" s="316" t="s">
        <v>371</v>
      </c>
      <c r="H62" s="316" t="s">
        <v>371</v>
      </c>
      <c r="I62" s="316" t="s">
        <v>371</v>
      </c>
      <c r="J62" s="316" t="s">
        <v>371</v>
      </c>
      <c r="K62" s="316" t="s">
        <v>371</v>
      </c>
      <c r="L62" s="316" t="s">
        <v>371</v>
      </c>
      <c r="M62" s="10" t="s">
        <v>12</v>
      </c>
      <c r="N62" s="700" t="s">
        <v>161</v>
      </c>
    </row>
    <row r="63" spans="1:14" ht="30" customHeight="1" x14ac:dyDescent="0.2">
      <c r="A63" s="701"/>
      <c r="B63" s="6" t="s">
        <v>13</v>
      </c>
      <c r="C63" s="316" t="s">
        <v>371</v>
      </c>
      <c r="D63" s="316" t="s">
        <v>371</v>
      </c>
      <c r="E63" s="316" t="s">
        <v>371</v>
      </c>
      <c r="F63" s="316" t="s">
        <v>371</v>
      </c>
      <c r="G63" s="316" t="s">
        <v>371</v>
      </c>
      <c r="H63" s="316" t="s">
        <v>371</v>
      </c>
      <c r="I63" s="316" t="s">
        <v>371</v>
      </c>
      <c r="J63" s="316" t="s">
        <v>371</v>
      </c>
      <c r="K63" s="316" t="s">
        <v>371</v>
      </c>
      <c r="L63" s="316" t="s">
        <v>371</v>
      </c>
      <c r="M63" s="10" t="s">
        <v>309</v>
      </c>
      <c r="N63" s="701"/>
    </row>
    <row r="64" spans="1:14" ht="30" customHeight="1" x14ac:dyDescent="0.2">
      <c r="A64" s="701"/>
      <c r="B64" s="6" t="s">
        <v>15</v>
      </c>
      <c r="C64" s="316" t="s">
        <v>371</v>
      </c>
      <c r="D64" s="316" t="s">
        <v>371</v>
      </c>
      <c r="E64" s="316" t="s">
        <v>371</v>
      </c>
      <c r="F64" s="316" t="s">
        <v>371</v>
      </c>
      <c r="G64" s="316" t="s">
        <v>371</v>
      </c>
      <c r="H64" s="316" t="s">
        <v>371</v>
      </c>
      <c r="I64" s="316" t="s">
        <v>371</v>
      </c>
      <c r="J64" s="316" t="s">
        <v>371</v>
      </c>
      <c r="K64" s="316" t="s">
        <v>371</v>
      </c>
      <c r="L64" s="316" t="s">
        <v>371</v>
      </c>
      <c r="M64" s="10" t="s">
        <v>16</v>
      </c>
      <c r="N64" s="701"/>
    </row>
    <row r="65" spans="1:14" ht="30" customHeight="1" x14ac:dyDescent="0.2">
      <c r="A65" s="701"/>
      <c r="B65" s="6" t="s">
        <v>17</v>
      </c>
      <c r="C65" s="316" t="s">
        <v>371</v>
      </c>
      <c r="D65" s="316" t="s">
        <v>371</v>
      </c>
      <c r="E65" s="316" t="s">
        <v>371</v>
      </c>
      <c r="F65" s="316" t="s">
        <v>371</v>
      </c>
      <c r="G65" s="316" t="s">
        <v>371</v>
      </c>
      <c r="H65" s="316" t="s">
        <v>371</v>
      </c>
      <c r="I65" s="316" t="s">
        <v>371</v>
      </c>
      <c r="J65" s="316" t="s">
        <v>371</v>
      </c>
      <c r="K65" s="316" t="s">
        <v>371</v>
      </c>
      <c r="L65" s="316" t="s">
        <v>371</v>
      </c>
      <c r="M65" s="10" t="s">
        <v>18</v>
      </c>
      <c r="N65" s="701"/>
    </row>
    <row r="66" spans="1:14" ht="30" customHeight="1" x14ac:dyDescent="0.2">
      <c r="A66" s="701"/>
      <c r="B66" s="6" t="s">
        <v>19</v>
      </c>
      <c r="C66" s="316" t="s">
        <v>371</v>
      </c>
      <c r="D66" s="316" t="s">
        <v>371</v>
      </c>
      <c r="E66" s="316" t="s">
        <v>371</v>
      </c>
      <c r="F66" s="316" t="s">
        <v>371</v>
      </c>
      <c r="G66" s="316" t="s">
        <v>371</v>
      </c>
      <c r="H66" s="316" t="s">
        <v>371</v>
      </c>
      <c r="I66" s="316" t="s">
        <v>371</v>
      </c>
      <c r="J66" s="316" t="s">
        <v>371</v>
      </c>
      <c r="K66" s="316" t="s">
        <v>371</v>
      </c>
      <c r="L66" s="316" t="s">
        <v>371</v>
      </c>
      <c r="M66" s="14" t="s">
        <v>20</v>
      </c>
      <c r="N66" s="701"/>
    </row>
    <row r="67" spans="1:14" ht="30" customHeight="1" thickBot="1" x14ac:dyDescent="0.25">
      <c r="A67" s="702"/>
      <c r="B67" s="3" t="s">
        <v>21</v>
      </c>
      <c r="C67" s="317" t="s">
        <v>371</v>
      </c>
      <c r="D67" s="317" t="s">
        <v>371</v>
      </c>
      <c r="E67" s="317" t="s">
        <v>371</v>
      </c>
      <c r="F67" s="317" t="s">
        <v>371</v>
      </c>
      <c r="G67" s="317" t="s">
        <v>371</v>
      </c>
      <c r="H67" s="317" t="s">
        <v>371</v>
      </c>
      <c r="I67" s="317" t="s">
        <v>371</v>
      </c>
      <c r="J67" s="317" t="s">
        <v>371</v>
      </c>
      <c r="K67" s="317" t="s">
        <v>371</v>
      </c>
      <c r="L67" s="317" t="s">
        <v>371</v>
      </c>
      <c r="M67" s="17" t="s">
        <v>311</v>
      </c>
      <c r="N67" s="702"/>
    </row>
    <row r="68" spans="1:14" ht="30" customHeight="1" x14ac:dyDescent="0.2">
      <c r="A68" s="701" t="s">
        <v>75</v>
      </c>
      <c r="B68" s="6" t="s">
        <v>11</v>
      </c>
      <c r="C68" s="404">
        <v>3</v>
      </c>
      <c r="D68" s="19">
        <v>47</v>
      </c>
      <c r="E68" s="19">
        <v>35</v>
      </c>
      <c r="F68" s="19">
        <f t="shared" ref="F68:F73" si="10">SUM(D68:E68)</f>
        <v>82</v>
      </c>
      <c r="G68" s="19">
        <v>0</v>
      </c>
      <c r="H68" s="19">
        <v>37</v>
      </c>
      <c r="I68" s="247">
        <f t="shared" si="2"/>
        <v>37</v>
      </c>
      <c r="J68" s="249">
        <v>5</v>
      </c>
      <c r="K68" s="247">
        <v>6</v>
      </c>
      <c r="L68" s="247">
        <f t="shared" si="3"/>
        <v>11</v>
      </c>
      <c r="M68" s="10" t="s">
        <v>12</v>
      </c>
      <c r="N68" s="700" t="s">
        <v>312</v>
      </c>
    </row>
    <row r="69" spans="1:14" ht="30" customHeight="1" x14ac:dyDescent="0.2">
      <c r="A69" s="701"/>
      <c r="B69" s="6" t="s">
        <v>13</v>
      </c>
      <c r="C69" s="402">
        <v>0</v>
      </c>
      <c r="D69" s="8">
        <v>0</v>
      </c>
      <c r="E69" s="8">
        <v>0</v>
      </c>
      <c r="F69" s="8">
        <f t="shared" si="10"/>
        <v>0</v>
      </c>
      <c r="G69" s="8">
        <v>0</v>
      </c>
      <c r="H69" s="8">
        <v>0</v>
      </c>
      <c r="I69" s="8">
        <f t="shared" si="2"/>
        <v>0</v>
      </c>
      <c r="J69" s="8">
        <v>0</v>
      </c>
      <c r="K69" s="8">
        <v>0</v>
      </c>
      <c r="L69" s="8">
        <f t="shared" si="3"/>
        <v>0</v>
      </c>
      <c r="M69" s="10" t="s">
        <v>309</v>
      </c>
      <c r="N69" s="701"/>
    </row>
    <row r="70" spans="1:14" ht="30" customHeight="1" x14ac:dyDescent="0.2">
      <c r="A70" s="701"/>
      <c r="B70" s="6" t="s">
        <v>15</v>
      </c>
      <c r="C70" s="402">
        <v>11</v>
      </c>
      <c r="D70" s="8">
        <v>212</v>
      </c>
      <c r="E70" s="8">
        <v>188</v>
      </c>
      <c r="F70" s="8">
        <f t="shared" si="10"/>
        <v>400</v>
      </c>
      <c r="G70" s="8">
        <v>0</v>
      </c>
      <c r="H70" s="8">
        <v>62</v>
      </c>
      <c r="I70" s="8">
        <f t="shared" si="2"/>
        <v>62</v>
      </c>
      <c r="J70" s="8">
        <v>19</v>
      </c>
      <c r="K70" s="8">
        <v>16</v>
      </c>
      <c r="L70" s="8">
        <f t="shared" si="3"/>
        <v>35</v>
      </c>
      <c r="M70" s="10" t="s">
        <v>16</v>
      </c>
      <c r="N70" s="701"/>
    </row>
    <row r="71" spans="1:14" ht="30" customHeight="1" x14ac:dyDescent="0.2">
      <c r="A71" s="701"/>
      <c r="B71" s="6" t="s">
        <v>17</v>
      </c>
      <c r="C71" s="402">
        <v>0</v>
      </c>
      <c r="D71" s="8">
        <v>0</v>
      </c>
      <c r="E71" s="8">
        <v>0</v>
      </c>
      <c r="F71" s="8">
        <f t="shared" si="10"/>
        <v>0</v>
      </c>
      <c r="G71" s="8">
        <v>0</v>
      </c>
      <c r="H71" s="8">
        <v>0</v>
      </c>
      <c r="I71" s="8">
        <f t="shared" si="2"/>
        <v>0</v>
      </c>
      <c r="J71" s="8">
        <v>0</v>
      </c>
      <c r="K71" s="8">
        <v>0</v>
      </c>
      <c r="L71" s="8">
        <f t="shared" si="3"/>
        <v>0</v>
      </c>
      <c r="M71" s="10" t="s">
        <v>18</v>
      </c>
      <c r="N71" s="701"/>
    </row>
    <row r="72" spans="1:14" ht="30" customHeight="1" x14ac:dyDescent="0.2">
      <c r="A72" s="701"/>
      <c r="B72" s="6" t="s">
        <v>19</v>
      </c>
      <c r="C72" s="402">
        <v>0</v>
      </c>
      <c r="D72" s="8">
        <v>0</v>
      </c>
      <c r="E72" s="8">
        <v>0</v>
      </c>
      <c r="F72" s="8">
        <f t="shared" si="10"/>
        <v>0</v>
      </c>
      <c r="G72" s="8">
        <v>0</v>
      </c>
      <c r="H72" s="8">
        <v>0</v>
      </c>
      <c r="I72" s="8">
        <f t="shared" si="2"/>
        <v>0</v>
      </c>
      <c r="J72" s="8">
        <v>0</v>
      </c>
      <c r="K72" s="8">
        <v>0</v>
      </c>
      <c r="L72" s="8">
        <f t="shared" si="3"/>
        <v>0</v>
      </c>
      <c r="M72" s="10" t="s">
        <v>20</v>
      </c>
      <c r="N72" s="701"/>
    </row>
    <row r="73" spans="1:14" ht="30" customHeight="1" thickBot="1" x14ac:dyDescent="0.25">
      <c r="A73" s="702"/>
      <c r="B73" s="3" t="s">
        <v>21</v>
      </c>
      <c r="C73" s="654">
        <f>SUM(C68:C72)</f>
        <v>14</v>
      </c>
      <c r="D73" s="21">
        <f>SUM(D68:D72)</f>
        <v>259</v>
      </c>
      <c r="E73" s="21">
        <f t="shared" ref="E73:L73" si="11">SUM(E68:E72)</f>
        <v>223</v>
      </c>
      <c r="F73" s="21">
        <f t="shared" si="10"/>
        <v>482</v>
      </c>
      <c r="G73" s="21">
        <f t="shared" si="11"/>
        <v>0</v>
      </c>
      <c r="H73" s="21">
        <f t="shared" si="11"/>
        <v>99</v>
      </c>
      <c r="I73" s="21">
        <f t="shared" si="11"/>
        <v>99</v>
      </c>
      <c r="J73" s="21">
        <f t="shared" si="11"/>
        <v>24</v>
      </c>
      <c r="K73" s="21">
        <f t="shared" si="11"/>
        <v>22</v>
      </c>
      <c r="L73" s="21">
        <f t="shared" si="11"/>
        <v>46</v>
      </c>
      <c r="M73" s="22" t="s">
        <v>311</v>
      </c>
      <c r="N73" s="702"/>
    </row>
    <row r="74" spans="1:14" ht="30" customHeight="1" thickBot="1" x14ac:dyDescent="0.25">
      <c r="A74" s="703" t="s">
        <v>390</v>
      </c>
      <c r="B74" s="703"/>
      <c r="C74" s="407"/>
      <c r="D74" s="247"/>
      <c r="E74" s="247"/>
      <c r="F74" s="247"/>
      <c r="G74" s="247"/>
      <c r="H74" s="247"/>
      <c r="I74" s="247"/>
      <c r="J74" s="247"/>
      <c r="K74" s="247"/>
      <c r="L74" s="247"/>
      <c r="M74" s="408"/>
      <c r="N74" s="492" t="s">
        <v>391</v>
      </c>
    </row>
    <row r="75" spans="1:14" ht="30" customHeight="1" thickTop="1" x14ac:dyDescent="0.2">
      <c r="A75" s="704" t="s">
        <v>0</v>
      </c>
      <c r="B75" s="704" t="s">
        <v>1</v>
      </c>
      <c r="C75" s="706" t="s">
        <v>2</v>
      </c>
      <c r="D75" s="704" t="s">
        <v>3</v>
      </c>
      <c r="E75" s="704"/>
      <c r="F75" s="704"/>
      <c r="G75" s="704" t="s">
        <v>4</v>
      </c>
      <c r="H75" s="704"/>
      <c r="I75" s="704"/>
      <c r="J75" s="704" t="s">
        <v>5</v>
      </c>
      <c r="K75" s="704"/>
      <c r="L75" s="704"/>
      <c r="M75" s="708" t="s">
        <v>6</v>
      </c>
      <c r="N75" s="711" t="s">
        <v>152</v>
      </c>
    </row>
    <row r="76" spans="1:14" ht="30" customHeight="1" x14ac:dyDescent="0.2">
      <c r="A76" s="699"/>
      <c r="B76" s="699"/>
      <c r="C76" s="707"/>
      <c r="D76" s="699" t="s">
        <v>308</v>
      </c>
      <c r="E76" s="699"/>
      <c r="F76" s="699"/>
      <c r="G76" s="699" t="s">
        <v>7</v>
      </c>
      <c r="H76" s="699"/>
      <c r="I76" s="699"/>
      <c r="J76" s="699" t="s">
        <v>8</v>
      </c>
      <c r="K76" s="699"/>
      <c r="L76" s="699"/>
      <c r="M76" s="709"/>
      <c r="N76" s="712"/>
    </row>
    <row r="77" spans="1:14" ht="30" customHeight="1" x14ac:dyDescent="0.2">
      <c r="A77" s="699"/>
      <c r="B77" s="699"/>
      <c r="C77" s="707"/>
      <c r="D77" s="671" t="s">
        <v>163</v>
      </c>
      <c r="E77" s="671" t="s">
        <v>164</v>
      </c>
      <c r="F77" s="669" t="s">
        <v>39</v>
      </c>
      <c r="G77" s="671" t="s">
        <v>163</v>
      </c>
      <c r="H77" s="671" t="s">
        <v>164</v>
      </c>
      <c r="I77" s="669" t="s">
        <v>39</v>
      </c>
      <c r="J77" s="671" t="s">
        <v>163</v>
      </c>
      <c r="K77" s="671" t="s">
        <v>164</v>
      </c>
      <c r="L77" s="669" t="s">
        <v>39</v>
      </c>
      <c r="M77" s="709"/>
      <c r="N77" s="712"/>
    </row>
    <row r="78" spans="1:14" ht="30" customHeight="1" thickBot="1" x14ac:dyDescent="0.25">
      <c r="A78" s="705"/>
      <c r="B78" s="705"/>
      <c r="C78" s="406" t="s">
        <v>9</v>
      </c>
      <c r="D78" s="670" t="s">
        <v>359</v>
      </c>
      <c r="E78" s="670" t="s">
        <v>360</v>
      </c>
      <c r="F78" s="670" t="s">
        <v>339</v>
      </c>
      <c r="G78" s="670" t="s">
        <v>359</v>
      </c>
      <c r="H78" s="670" t="s">
        <v>360</v>
      </c>
      <c r="I78" s="670" t="s">
        <v>339</v>
      </c>
      <c r="J78" s="670" t="s">
        <v>359</v>
      </c>
      <c r="K78" s="670" t="s">
        <v>360</v>
      </c>
      <c r="L78" s="670" t="s">
        <v>339</v>
      </c>
      <c r="M78" s="710"/>
      <c r="N78" s="713"/>
    </row>
    <row r="79" spans="1:14" ht="30" customHeight="1" x14ac:dyDescent="0.2">
      <c r="A79" s="701" t="s">
        <v>32</v>
      </c>
      <c r="B79" s="6" t="s">
        <v>11</v>
      </c>
      <c r="C79" s="402">
        <v>5</v>
      </c>
      <c r="D79" s="8">
        <v>173</v>
      </c>
      <c r="E79" s="8">
        <v>177</v>
      </c>
      <c r="F79" s="19">
        <f>SUM(D79:E79)</f>
        <v>350</v>
      </c>
      <c r="G79" s="8">
        <v>0</v>
      </c>
      <c r="H79" s="8">
        <v>28</v>
      </c>
      <c r="I79" s="245">
        <f t="shared" si="2"/>
        <v>28</v>
      </c>
      <c r="J79" s="246">
        <v>1</v>
      </c>
      <c r="K79" s="13">
        <v>9</v>
      </c>
      <c r="L79" s="245">
        <f t="shared" si="3"/>
        <v>10</v>
      </c>
      <c r="M79" s="10" t="s">
        <v>12</v>
      </c>
      <c r="N79" s="700" t="s">
        <v>166</v>
      </c>
    </row>
    <row r="80" spans="1:14" ht="30" customHeight="1" x14ac:dyDescent="0.2">
      <c r="A80" s="701"/>
      <c r="B80" s="6" t="s">
        <v>13</v>
      </c>
      <c r="C80" s="402">
        <v>0</v>
      </c>
      <c r="D80" s="8">
        <v>0</v>
      </c>
      <c r="E80" s="8">
        <v>0</v>
      </c>
      <c r="F80" s="19">
        <f>SUM(D80:E80)</f>
        <v>0</v>
      </c>
      <c r="G80" s="8">
        <v>0</v>
      </c>
      <c r="H80" s="8">
        <v>0</v>
      </c>
      <c r="I80" s="8">
        <f t="shared" ref="I80:I118" si="12">SUM(G80:H80)</f>
        <v>0</v>
      </c>
      <c r="J80" s="8">
        <v>0</v>
      </c>
      <c r="K80" s="8">
        <v>0</v>
      </c>
      <c r="L80" s="8">
        <f t="shared" ref="L80:L118" si="13">SUM(J80:K80)</f>
        <v>0</v>
      </c>
      <c r="M80" s="10" t="s">
        <v>309</v>
      </c>
      <c r="N80" s="701"/>
    </row>
    <row r="81" spans="1:14" ht="30" customHeight="1" x14ac:dyDescent="0.2">
      <c r="A81" s="701"/>
      <c r="B81" s="6" t="s">
        <v>15</v>
      </c>
      <c r="C81" s="402">
        <v>26</v>
      </c>
      <c r="D81" s="8">
        <v>951</v>
      </c>
      <c r="E81" s="8">
        <v>930</v>
      </c>
      <c r="F81" s="19">
        <f>SUM(D81:E81)</f>
        <v>1881</v>
      </c>
      <c r="G81" s="8">
        <v>0</v>
      </c>
      <c r="H81" s="8">
        <v>182.99999999999997</v>
      </c>
      <c r="I81" s="8">
        <f t="shared" si="12"/>
        <v>182.99999999999997</v>
      </c>
      <c r="J81" s="8">
        <v>11.000000000000004</v>
      </c>
      <c r="K81" s="8">
        <v>35</v>
      </c>
      <c r="L81" s="8">
        <f t="shared" si="13"/>
        <v>46</v>
      </c>
      <c r="M81" s="10" t="s">
        <v>16</v>
      </c>
      <c r="N81" s="701"/>
    </row>
    <row r="82" spans="1:14" ht="30" customHeight="1" x14ac:dyDescent="0.2">
      <c r="A82" s="701"/>
      <c r="B82" s="6" t="s">
        <v>17</v>
      </c>
      <c r="C82" s="402">
        <v>0</v>
      </c>
      <c r="D82" s="8">
        <v>0</v>
      </c>
      <c r="E82" s="8">
        <v>0</v>
      </c>
      <c r="F82" s="19">
        <f>SUM(D82:E82)</f>
        <v>0</v>
      </c>
      <c r="G82" s="8">
        <v>0</v>
      </c>
      <c r="H82" s="8">
        <v>0</v>
      </c>
      <c r="I82" s="8">
        <f t="shared" si="12"/>
        <v>0</v>
      </c>
      <c r="J82" s="8">
        <v>0</v>
      </c>
      <c r="K82" s="8">
        <v>0</v>
      </c>
      <c r="L82" s="8">
        <f t="shared" si="13"/>
        <v>0</v>
      </c>
      <c r="M82" s="10" t="s">
        <v>18</v>
      </c>
      <c r="N82" s="701"/>
    </row>
    <row r="83" spans="1:14" ht="30" customHeight="1" x14ac:dyDescent="0.2">
      <c r="A83" s="701"/>
      <c r="B83" s="11" t="s">
        <v>19</v>
      </c>
      <c r="C83" s="403">
        <v>0</v>
      </c>
      <c r="D83" s="13">
        <v>0</v>
      </c>
      <c r="E83" s="13">
        <v>0</v>
      </c>
      <c r="F83" s="19">
        <f>SUM(D83:E83)</f>
        <v>0</v>
      </c>
      <c r="G83" s="13">
        <v>0</v>
      </c>
      <c r="H83" s="13">
        <v>0</v>
      </c>
      <c r="I83" s="19">
        <f t="shared" si="12"/>
        <v>0</v>
      </c>
      <c r="J83" s="247">
        <v>0</v>
      </c>
      <c r="K83" s="247">
        <v>0</v>
      </c>
      <c r="L83" s="19">
        <f t="shared" si="13"/>
        <v>0</v>
      </c>
      <c r="M83" s="14" t="s">
        <v>20</v>
      </c>
      <c r="N83" s="701"/>
    </row>
    <row r="84" spans="1:14" ht="30" customHeight="1" thickBot="1" x14ac:dyDescent="0.25">
      <c r="A84" s="702"/>
      <c r="B84" s="15" t="s">
        <v>21</v>
      </c>
      <c r="C84" s="654">
        <f>SUM(C79:C83)</f>
        <v>31</v>
      </c>
      <c r="D84" s="16">
        <f>SUM(D79:D83)</f>
        <v>1124</v>
      </c>
      <c r="E84" s="16">
        <f t="shared" ref="E84:L84" si="14">SUM(E79:E83)</f>
        <v>1107</v>
      </c>
      <c r="F84" s="16">
        <f t="shared" si="14"/>
        <v>2231</v>
      </c>
      <c r="G84" s="16">
        <f t="shared" si="14"/>
        <v>0</v>
      </c>
      <c r="H84" s="16">
        <f t="shared" si="14"/>
        <v>210.99999999999997</v>
      </c>
      <c r="I84" s="16">
        <f t="shared" si="14"/>
        <v>210.99999999999997</v>
      </c>
      <c r="J84" s="16">
        <f t="shared" si="14"/>
        <v>12.000000000000004</v>
      </c>
      <c r="K84" s="16">
        <f t="shared" si="14"/>
        <v>44</v>
      </c>
      <c r="L84" s="16">
        <f t="shared" si="14"/>
        <v>56</v>
      </c>
      <c r="M84" s="17" t="s">
        <v>311</v>
      </c>
      <c r="N84" s="702"/>
    </row>
    <row r="85" spans="1:14" ht="30" customHeight="1" x14ac:dyDescent="0.2">
      <c r="A85" s="701" t="s">
        <v>33</v>
      </c>
      <c r="B85" s="6" t="s">
        <v>11</v>
      </c>
      <c r="C85" s="404">
        <v>3</v>
      </c>
      <c r="D85" s="8">
        <v>108</v>
      </c>
      <c r="E85" s="8">
        <v>88</v>
      </c>
      <c r="F85" s="8">
        <f>SUM(D85:E85)</f>
        <v>196</v>
      </c>
      <c r="G85" s="8">
        <v>0</v>
      </c>
      <c r="H85" s="8">
        <v>20</v>
      </c>
      <c r="I85" s="245">
        <f t="shared" si="12"/>
        <v>20</v>
      </c>
      <c r="J85" s="246">
        <v>0</v>
      </c>
      <c r="K85" s="13">
        <v>11</v>
      </c>
      <c r="L85" s="245">
        <f t="shared" si="13"/>
        <v>11</v>
      </c>
      <c r="M85" s="10" t="s">
        <v>12</v>
      </c>
      <c r="N85" s="700" t="s">
        <v>313</v>
      </c>
    </row>
    <row r="86" spans="1:14" ht="30" customHeight="1" x14ac:dyDescent="0.2">
      <c r="A86" s="701"/>
      <c r="B86" s="6" t="s">
        <v>13</v>
      </c>
      <c r="C86" s="402">
        <v>0</v>
      </c>
      <c r="D86" s="8">
        <v>0</v>
      </c>
      <c r="E86" s="8">
        <v>0</v>
      </c>
      <c r="F86" s="8">
        <f>SUM(D86:E86)</f>
        <v>0</v>
      </c>
      <c r="G86" s="8">
        <v>0</v>
      </c>
      <c r="H86" s="8">
        <v>0</v>
      </c>
      <c r="I86" s="8">
        <f t="shared" si="12"/>
        <v>0</v>
      </c>
      <c r="J86" s="8">
        <v>0</v>
      </c>
      <c r="K86" s="8">
        <v>0</v>
      </c>
      <c r="L86" s="8">
        <f t="shared" si="13"/>
        <v>0</v>
      </c>
      <c r="M86" s="10" t="s">
        <v>309</v>
      </c>
      <c r="N86" s="701"/>
    </row>
    <row r="87" spans="1:14" ht="30" customHeight="1" x14ac:dyDescent="0.2">
      <c r="A87" s="701"/>
      <c r="B87" s="6" t="s">
        <v>15</v>
      </c>
      <c r="C87" s="402">
        <v>12</v>
      </c>
      <c r="D87" s="8">
        <v>334</v>
      </c>
      <c r="E87" s="8">
        <v>297</v>
      </c>
      <c r="F87" s="8">
        <f>SUM(D87:E87)</f>
        <v>631</v>
      </c>
      <c r="G87" s="8">
        <v>0</v>
      </c>
      <c r="H87" s="8">
        <v>59</v>
      </c>
      <c r="I87" s="8">
        <f t="shared" si="12"/>
        <v>59</v>
      </c>
      <c r="J87" s="8">
        <v>3</v>
      </c>
      <c r="K87" s="8">
        <v>26</v>
      </c>
      <c r="L87" s="8">
        <f t="shared" si="13"/>
        <v>29</v>
      </c>
      <c r="M87" s="10" t="s">
        <v>16</v>
      </c>
      <c r="N87" s="701"/>
    </row>
    <row r="88" spans="1:14" ht="30" customHeight="1" x14ac:dyDescent="0.2">
      <c r="A88" s="701"/>
      <c r="B88" s="6" t="s">
        <v>17</v>
      </c>
      <c r="C88" s="402">
        <v>0</v>
      </c>
      <c r="D88" s="8">
        <v>0</v>
      </c>
      <c r="E88" s="8">
        <v>0</v>
      </c>
      <c r="F88" s="8">
        <f>SUM(D88:E88)</f>
        <v>0</v>
      </c>
      <c r="G88" s="8">
        <v>0</v>
      </c>
      <c r="H88" s="8">
        <v>0</v>
      </c>
      <c r="I88" s="8">
        <f t="shared" si="12"/>
        <v>0</v>
      </c>
      <c r="J88" s="8">
        <v>0</v>
      </c>
      <c r="K88" s="8">
        <v>0</v>
      </c>
      <c r="L88" s="8">
        <f t="shared" si="13"/>
        <v>0</v>
      </c>
      <c r="M88" s="10" t="s">
        <v>18</v>
      </c>
      <c r="N88" s="701"/>
    </row>
    <row r="89" spans="1:14" ht="30" customHeight="1" x14ac:dyDescent="0.2">
      <c r="A89" s="701"/>
      <c r="B89" s="11" t="s">
        <v>19</v>
      </c>
      <c r="C89" s="403">
        <v>0</v>
      </c>
      <c r="D89" s="13">
        <v>0</v>
      </c>
      <c r="E89" s="13">
        <v>0</v>
      </c>
      <c r="F89" s="8">
        <f>SUM(D89:E89)</f>
        <v>0</v>
      </c>
      <c r="G89" s="13">
        <v>0</v>
      </c>
      <c r="H89" s="13">
        <v>0</v>
      </c>
      <c r="I89" s="8">
        <f t="shared" si="12"/>
        <v>0</v>
      </c>
      <c r="J89" s="8">
        <v>0</v>
      </c>
      <c r="K89" s="8">
        <v>0</v>
      </c>
      <c r="L89" s="8">
        <f t="shared" si="13"/>
        <v>0</v>
      </c>
      <c r="M89" s="14" t="s">
        <v>20</v>
      </c>
      <c r="N89" s="701"/>
    </row>
    <row r="90" spans="1:14" ht="30" customHeight="1" thickBot="1" x14ac:dyDescent="0.25">
      <c r="A90" s="702"/>
      <c r="B90" s="15" t="s">
        <v>21</v>
      </c>
      <c r="C90" s="654">
        <f>SUM(C85:C89)</f>
        <v>15</v>
      </c>
      <c r="D90" s="16">
        <f>SUM(D85:D89)</f>
        <v>442</v>
      </c>
      <c r="E90" s="16">
        <f t="shared" ref="E90:K90" si="15">SUM(E85:E89)</f>
        <v>385</v>
      </c>
      <c r="F90" s="16">
        <f t="shared" si="15"/>
        <v>827</v>
      </c>
      <c r="G90" s="16">
        <f t="shared" si="15"/>
        <v>0</v>
      </c>
      <c r="H90" s="16">
        <f t="shared" si="15"/>
        <v>79</v>
      </c>
      <c r="I90" s="16">
        <f t="shared" si="15"/>
        <v>79</v>
      </c>
      <c r="J90" s="16">
        <f t="shared" si="15"/>
        <v>3</v>
      </c>
      <c r="K90" s="16">
        <f t="shared" si="15"/>
        <v>37</v>
      </c>
      <c r="L90" s="16">
        <f>SUM(L85:L89)</f>
        <v>40</v>
      </c>
      <c r="M90" s="17" t="s">
        <v>311</v>
      </c>
      <c r="N90" s="702"/>
    </row>
    <row r="91" spans="1:14" ht="30" customHeight="1" x14ac:dyDescent="0.2">
      <c r="A91" s="701" t="s">
        <v>34</v>
      </c>
      <c r="B91" s="6" t="s">
        <v>11</v>
      </c>
      <c r="C91" s="404">
        <v>3</v>
      </c>
      <c r="D91" s="8">
        <v>29</v>
      </c>
      <c r="E91" s="8">
        <v>40</v>
      </c>
      <c r="F91" s="8">
        <f>SUM(D91:E91)</f>
        <v>69</v>
      </c>
      <c r="G91" s="8">
        <v>0</v>
      </c>
      <c r="H91" s="8">
        <v>16</v>
      </c>
      <c r="I91" s="245">
        <f t="shared" si="12"/>
        <v>16</v>
      </c>
      <c r="J91" s="246">
        <v>3</v>
      </c>
      <c r="K91" s="13">
        <v>11</v>
      </c>
      <c r="L91" s="245">
        <f t="shared" si="13"/>
        <v>14</v>
      </c>
      <c r="M91" s="10" t="s">
        <v>12</v>
      </c>
      <c r="N91" s="700" t="s">
        <v>314</v>
      </c>
    </row>
    <row r="92" spans="1:14" ht="30" customHeight="1" x14ac:dyDescent="0.2">
      <c r="A92" s="701"/>
      <c r="B92" s="6" t="s">
        <v>13</v>
      </c>
      <c r="C92" s="402">
        <v>0</v>
      </c>
      <c r="D92" s="8">
        <v>0</v>
      </c>
      <c r="E92" s="8">
        <v>0</v>
      </c>
      <c r="F92" s="8">
        <f>SUM(D92:E92)</f>
        <v>0</v>
      </c>
      <c r="G92" s="8">
        <v>0</v>
      </c>
      <c r="H92" s="8">
        <v>0</v>
      </c>
      <c r="I92" s="8">
        <f t="shared" si="12"/>
        <v>0</v>
      </c>
      <c r="J92" s="8">
        <v>0</v>
      </c>
      <c r="K92" s="8">
        <v>0</v>
      </c>
      <c r="L92" s="8">
        <f t="shared" si="13"/>
        <v>0</v>
      </c>
      <c r="M92" s="10" t="s">
        <v>309</v>
      </c>
      <c r="N92" s="701"/>
    </row>
    <row r="93" spans="1:14" ht="30" customHeight="1" x14ac:dyDescent="0.2">
      <c r="A93" s="701"/>
      <c r="B93" s="6" t="s">
        <v>15</v>
      </c>
      <c r="C93" s="402">
        <v>5</v>
      </c>
      <c r="D93" s="8">
        <v>69</v>
      </c>
      <c r="E93" s="8">
        <v>79</v>
      </c>
      <c r="F93" s="8">
        <f>SUM(D93:E93)</f>
        <v>148</v>
      </c>
      <c r="G93" s="8">
        <v>0</v>
      </c>
      <c r="H93" s="8">
        <v>26</v>
      </c>
      <c r="I93" s="8">
        <f t="shared" si="12"/>
        <v>26</v>
      </c>
      <c r="J93" s="8">
        <v>1</v>
      </c>
      <c r="K93" s="8">
        <v>2</v>
      </c>
      <c r="L93" s="8">
        <f t="shared" si="13"/>
        <v>3</v>
      </c>
      <c r="M93" s="10" t="s">
        <v>16</v>
      </c>
      <c r="N93" s="701"/>
    </row>
    <row r="94" spans="1:14" ht="30" customHeight="1" x14ac:dyDescent="0.2">
      <c r="A94" s="701"/>
      <c r="B94" s="6" t="s">
        <v>17</v>
      </c>
      <c r="C94" s="402">
        <v>0</v>
      </c>
      <c r="D94" s="8">
        <v>0</v>
      </c>
      <c r="E94" s="8">
        <v>0</v>
      </c>
      <c r="F94" s="8">
        <f>SUM(D94:E94)</f>
        <v>0</v>
      </c>
      <c r="G94" s="8">
        <v>0</v>
      </c>
      <c r="H94" s="8">
        <v>0</v>
      </c>
      <c r="I94" s="8">
        <f t="shared" si="12"/>
        <v>0</v>
      </c>
      <c r="J94" s="8">
        <v>0</v>
      </c>
      <c r="K94" s="8">
        <v>0</v>
      </c>
      <c r="L94" s="8">
        <f t="shared" si="13"/>
        <v>0</v>
      </c>
      <c r="M94" s="10" t="s">
        <v>18</v>
      </c>
      <c r="N94" s="701"/>
    </row>
    <row r="95" spans="1:14" ht="30" customHeight="1" x14ac:dyDescent="0.2">
      <c r="A95" s="701"/>
      <c r="B95" s="11" t="s">
        <v>19</v>
      </c>
      <c r="C95" s="403">
        <v>0</v>
      </c>
      <c r="D95" s="13">
        <v>0</v>
      </c>
      <c r="E95" s="13">
        <v>0</v>
      </c>
      <c r="F95" s="8">
        <f>SUM(D95:E95)</f>
        <v>0</v>
      </c>
      <c r="G95" s="13">
        <v>0</v>
      </c>
      <c r="H95" s="13">
        <v>0</v>
      </c>
      <c r="I95" s="19">
        <f t="shared" si="12"/>
        <v>0</v>
      </c>
      <c r="J95" s="13">
        <v>0</v>
      </c>
      <c r="K95" s="13">
        <v>0</v>
      </c>
      <c r="L95" s="13">
        <f t="shared" si="13"/>
        <v>0</v>
      </c>
      <c r="M95" s="14" t="s">
        <v>20</v>
      </c>
      <c r="N95" s="701"/>
    </row>
    <row r="96" spans="1:14" ht="30" customHeight="1" thickBot="1" x14ac:dyDescent="0.25">
      <c r="A96" s="702"/>
      <c r="B96" s="15" t="s">
        <v>21</v>
      </c>
      <c r="C96" s="654">
        <f>SUM(C91:C95)</f>
        <v>8</v>
      </c>
      <c r="D96" s="16">
        <f>SUM(D91:D95)</f>
        <v>98</v>
      </c>
      <c r="E96" s="16">
        <f t="shared" ref="E96:L96" si="16">SUM(E91:E95)</f>
        <v>119</v>
      </c>
      <c r="F96" s="16">
        <f t="shared" si="16"/>
        <v>217</v>
      </c>
      <c r="G96" s="16">
        <f t="shared" si="16"/>
        <v>0</v>
      </c>
      <c r="H96" s="16">
        <f t="shared" si="16"/>
        <v>42</v>
      </c>
      <c r="I96" s="16">
        <f t="shared" si="16"/>
        <v>42</v>
      </c>
      <c r="J96" s="16">
        <f t="shared" si="16"/>
        <v>4</v>
      </c>
      <c r="K96" s="16">
        <f t="shared" si="16"/>
        <v>13</v>
      </c>
      <c r="L96" s="16">
        <f t="shared" si="16"/>
        <v>17</v>
      </c>
      <c r="M96" s="17" t="s">
        <v>311</v>
      </c>
      <c r="N96" s="702"/>
    </row>
    <row r="97" spans="1:14" ht="30" customHeight="1" thickBot="1" x14ac:dyDescent="0.25">
      <c r="A97" s="703" t="s">
        <v>390</v>
      </c>
      <c r="B97" s="703"/>
      <c r="C97" s="407"/>
      <c r="D97" s="247"/>
      <c r="E97" s="247"/>
      <c r="F97" s="247"/>
      <c r="G97" s="247"/>
      <c r="H97" s="247"/>
      <c r="I97" s="247"/>
      <c r="J97" s="247"/>
      <c r="K97" s="247"/>
      <c r="L97" s="247"/>
      <c r="M97" s="408"/>
      <c r="N97" s="492" t="s">
        <v>391</v>
      </c>
    </row>
    <row r="98" spans="1:14" ht="30" customHeight="1" thickTop="1" x14ac:dyDescent="0.2">
      <c r="A98" s="704" t="s">
        <v>0</v>
      </c>
      <c r="B98" s="704" t="s">
        <v>1</v>
      </c>
      <c r="C98" s="706" t="s">
        <v>2</v>
      </c>
      <c r="D98" s="704" t="s">
        <v>3</v>
      </c>
      <c r="E98" s="704"/>
      <c r="F98" s="704"/>
      <c r="G98" s="704" t="s">
        <v>4</v>
      </c>
      <c r="H98" s="704"/>
      <c r="I98" s="704"/>
      <c r="J98" s="704" t="s">
        <v>5</v>
      </c>
      <c r="K98" s="704"/>
      <c r="L98" s="704"/>
      <c r="M98" s="708" t="s">
        <v>6</v>
      </c>
      <c r="N98" s="711" t="s">
        <v>152</v>
      </c>
    </row>
    <row r="99" spans="1:14" ht="30" customHeight="1" x14ac:dyDescent="0.2">
      <c r="A99" s="699"/>
      <c r="B99" s="699"/>
      <c r="C99" s="707"/>
      <c r="D99" s="699" t="s">
        <v>308</v>
      </c>
      <c r="E99" s="699"/>
      <c r="F99" s="699"/>
      <c r="G99" s="699" t="s">
        <v>7</v>
      </c>
      <c r="H99" s="699"/>
      <c r="I99" s="699"/>
      <c r="J99" s="699" t="s">
        <v>8</v>
      </c>
      <c r="K99" s="699"/>
      <c r="L99" s="699"/>
      <c r="M99" s="709"/>
      <c r="N99" s="712"/>
    </row>
    <row r="100" spans="1:14" ht="30" customHeight="1" x14ac:dyDescent="0.2">
      <c r="A100" s="699"/>
      <c r="B100" s="699"/>
      <c r="C100" s="707"/>
      <c r="D100" s="671" t="s">
        <v>163</v>
      </c>
      <c r="E100" s="671" t="s">
        <v>164</v>
      </c>
      <c r="F100" s="669" t="s">
        <v>39</v>
      </c>
      <c r="G100" s="671" t="s">
        <v>163</v>
      </c>
      <c r="H100" s="671" t="s">
        <v>164</v>
      </c>
      <c r="I100" s="669" t="s">
        <v>39</v>
      </c>
      <c r="J100" s="671" t="s">
        <v>163</v>
      </c>
      <c r="K100" s="671" t="s">
        <v>164</v>
      </c>
      <c r="L100" s="669" t="s">
        <v>39</v>
      </c>
      <c r="M100" s="709"/>
      <c r="N100" s="712"/>
    </row>
    <row r="101" spans="1:14" ht="30" customHeight="1" thickBot="1" x14ac:dyDescent="0.25">
      <c r="A101" s="705"/>
      <c r="B101" s="705"/>
      <c r="C101" s="406" t="s">
        <v>9</v>
      </c>
      <c r="D101" s="670" t="s">
        <v>359</v>
      </c>
      <c r="E101" s="670" t="s">
        <v>360</v>
      </c>
      <c r="F101" s="670" t="s">
        <v>339</v>
      </c>
      <c r="G101" s="670" t="s">
        <v>359</v>
      </c>
      <c r="H101" s="670" t="s">
        <v>360</v>
      </c>
      <c r="I101" s="670" t="s">
        <v>339</v>
      </c>
      <c r="J101" s="670" t="s">
        <v>359</v>
      </c>
      <c r="K101" s="670" t="s">
        <v>360</v>
      </c>
      <c r="L101" s="670" t="s">
        <v>339</v>
      </c>
      <c r="M101" s="710"/>
      <c r="N101" s="713"/>
    </row>
    <row r="102" spans="1:14" ht="27" customHeight="1" x14ac:dyDescent="0.2">
      <c r="A102" s="700" t="s">
        <v>35</v>
      </c>
      <c r="B102" s="4" t="s">
        <v>11</v>
      </c>
      <c r="C102" s="316" t="s">
        <v>371</v>
      </c>
      <c r="D102" s="479" t="s">
        <v>371</v>
      </c>
      <c r="E102" s="479" t="s">
        <v>371</v>
      </c>
      <c r="F102" s="479" t="s">
        <v>371</v>
      </c>
      <c r="G102" s="479" t="s">
        <v>371</v>
      </c>
      <c r="H102" s="479" t="s">
        <v>371</v>
      </c>
      <c r="I102" s="479" t="s">
        <v>371</v>
      </c>
      <c r="J102" s="479" t="s">
        <v>371</v>
      </c>
      <c r="K102" s="479" t="s">
        <v>371</v>
      </c>
      <c r="L102" s="479" t="s">
        <v>371</v>
      </c>
      <c r="M102" s="480" t="s">
        <v>12</v>
      </c>
      <c r="N102" s="700" t="s">
        <v>315</v>
      </c>
    </row>
    <row r="103" spans="1:14" ht="25.5" customHeight="1" x14ac:dyDescent="0.2">
      <c r="A103" s="701"/>
      <c r="B103" s="6" t="s">
        <v>13</v>
      </c>
      <c r="C103" s="316" t="s">
        <v>371</v>
      </c>
      <c r="D103" s="316" t="s">
        <v>371</v>
      </c>
      <c r="E103" s="316" t="s">
        <v>371</v>
      </c>
      <c r="F103" s="316" t="s">
        <v>371</v>
      </c>
      <c r="G103" s="316" t="s">
        <v>371</v>
      </c>
      <c r="H103" s="316" t="s">
        <v>371</v>
      </c>
      <c r="I103" s="316" t="s">
        <v>371</v>
      </c>
      <c r="J103" s="316" t="s">
        <v>371</v>
      </c>
      <c r="K103" s="316" t="s">
        <v>371</v>
      </c>
      <c r="L103" s="316" t="s">
        <v>371</v>
      </c>
      <c r="M103" s="10" t="s">
        <v>309</v>
      </c>
      <c r="N103" s="701"/>
    </row>
    <row r="104" spans="1:14" ht="22.5" customHeight="1" x14ac:dyDescent="0.2">
      <c r="A104" s="701"/>
      <c r="B104" s="6" t="s">
        <v>15</v>
      </c>
      <c r="C104" s="316" t="s">
        <v>371</v>
      </c>
      <c r="D104" s="316" t="s">
        <v>371</v>
      </c>
      <c r="E104" s="316" t="s">
        <v>371</v>
      </c>
      <c r="F104" s="316" t="s">
        <v>371</v>
      </c>
      <c r="G104" s="316" t="s">
        <v>371</v>
      </c>
      <c r="H104" s="316" t="s">
        <v>371</v>
      </c>
      <c r="I104" s="316" t="s">
        <v>371</v>
      </c>
      <c r="J104" s="316" t="s">
        <v>371</v>
      </c>
      <c r="K104" s="316" t="s">
        <v>371</v>
      </c>
      <c r="L104" s="316" t="s">
        <v>371</v>
      </c>
      <c r="M104" s="10" t="s">
        <v>16</v>
      </c>
      <c r="N104" s="701"/>
    </row>
    <row r="105" spans="1:14" ht="24" customHeight="1" x14ac:dyDescent="0.2">
      <c r="A105" s="701"/>
      <c r="B105" s="6" t="s">
        <v>17</v>
      </c>
      <c r="C105" s="316" t="s">
        <v>371</v>
      </c>
      <c r="D105" s="316" t="s">
        <v>371</v>
      </c>
      <c r="E105" s="316" t="s">
        <v>371</v>
      </c>
      <c r="F105" s="316" t="s">
        <v>371</v>
      </c>
      <c r="G105" s="316" t="s">
        <v>371</v>
      </c>
      <c r="H105" s="316" t="s">
        <v>371</v>
      </c>
      <c r="I105" s="316" t="s">
        <v>371</v>
      </c>
      <c r="J105" s="316" t="s">
        <v>371</v>
      </c>
      <c r="K105" s="316" t="s">
        <v>371</v>
      </c>
      <c r="L105" s="316" t="s">
        <v>371</v>
      </c>
      <c r="M105" s="10" t="s">
        <v>18</v>
      </c>
      <c r="N105" s="701"/>
    </row>
    <row r="106" spans="1:14" ht="26.25" customHeight="1" x14ac:dyDescent="0.2">
      <c r="A106" s="701"/>
      <c r="B106" s="11" t="s">
        <v>19</v>
      </c>
      <c r="C106" s="316" t="s">
        <v>371</v>
      </c>
      <c r="D106" s="316" t="s">
        <v>371</v>
      </c>
      <c r="E106" s="316" t="s">
        <v>371</v>
      </c>
      <c r="F106" s="316" t="s">
        <v>371</v>
      </c>
      <c r="G106" s="316" t="s">
        <v>371</v>
      </c>
      <c r="H106" s="316" t="s">
        <v>371</v>
      </c>
      <c r="I106" s="316" t="s">
        <v>371</v>
      </c>
      <c r="J106" s="316" t="s">
        <v>371</v>
      </c>
      <c r="K106" s="316" t="s">
        <v>371</v>
      </c>
      <c r="L106" s="316" t="s">
        <v>371</v>
      </c>
      <c r="M106" s="14" t="s">
        <v>20</v>
      </c>
      <c r="N106" s="701"/>
    </row>
    <row r="107" spans="1:14" ht="23.25" customHeight="1" thickBot="1" x14ac:dyDescent="0.25">
      <c r="A107" s="702"/>
      <c r="B107" s="15" t="s">
        <v>21</v>
      </c>
      <c r="C107" s="317" t="s">
        <v>371</v>
      </c>
      <c r="D107" s="317" t="s">
        <v>371</v>
      </c>
      <c r="E107" s="317" t="s">
        <v>371</v>
      </c>
      <c r="F107" s="317" t="s">
        <v>371</v>
      </c>
      <c r="G107" s="317" t="s">
        <v>371</v>
      </c>
      <c r="H107" s="317" t="s">
        <v>371</v>
      </c>
      <c r="I107" s="317" t="s">
        <v>371</v>
      </c>
      <c r="J107" s="317" t="s">
        <v>371</v>
      </c>
      <c r="K107" s="317" t="s">
        <v>371</v>
      </c>
      <c r="L107" s="317" t="s">
        <v>371</v>
      </c>
      <c r="M107" s="17" t="s">
        <v>311</v>
      </c>
      <c r="N107" s="702"/>
    </row>
    <row r="108" spans="1:14" ht="30" customHeight="1" x14ac:dyDescent="0.2">
      <c r="A108" s="701" t="s">
        <v>108</v>
      </c>
      <c r="B108" s="6" t="s">
        <v>11</v>
      </c>
      <c r="C108" s="404">
        <v>5</v>
      </c>
      <c r="D108" s="19">
        <v>62</v>
      </c>
      <c r="E108" s="19">
        <v>56</v>
      </c>
      <c r="F108" s="19">
        <f>SUM(D108:E108)</f>
        <v>118</v>
      </c>
      <c r="G108" s="19">
        <v>0</v>
      </c>
      <c r="H108" s="19">
        <v>23</v>
      </c>
      <c r="I108" s="247">
        <f t="shared" si="12"/>
        <v>23</v>
      </c>
      <c r="J108" s="249">
        <v>3</v>
      </c>
      <c r="K108" s="247">
        <v>4</v>
      </c>
      <c r="L108" s="245">
        <f t="shared" si="13"/>
        <v>7</v>
      </c>
      <c r="M108" s="10" t="s">
        <v>12</v>
      </c>
      <c r="N108" s="700" t="s">
        <v>316</v>
      </c>
    </row>
    <row r="109" spans="1:14" ht="30" customHeight="1" x14ac:dyDescent="0.2">
      <c r="A109" s="701"/>
      <c r="B109" s="6" t="s">
        <v>13</v>
      </c>
      <c r="C109" s="402">
        <v>0</v>
      </c>
      <c r="D109" s="8">
        <v>0</v>
      </c>
      <c r="E109" s="8">
        <v>0</v>
      </c>
      <c r="F109" s="19">
        <f>SUM(D109:E109)</f>
        <v>0</v>
      </c>
      <c r="G109" s="8">
        <v>0</v>
      </c>
      <c r="H109" s="8">
        <v>0</v>
      </c>
      <c r="I109" s="8">
        <f t="shared" si="12"/>
        <v>0</v>
      </c>
      <c r="J109" s="8">
        <v>0</v>
      </c>
      <c r="K109" s="8">
        <v>0</v>
      </c>
      <c r="L109" s="8">
        <f t="shared" si="13"/>
        <v>0</v>
      </c>
      <c r="M109" s="10" t="s">
        <v>309</v>
      </c>
      <c r="N109" s="701"/>
    </row>
    <row r="110" spans="1:14" ht="30" customHeight="1" x14ac:dyDescent="0.2">
      <c r="A110" s="701"/>
      <c r="B110" s="6" t="s">
        <v>15</v>
      </c>
      <c r="C110" s="402">
        <v>0</v>
      </c>
      <c r="D110" s="8">
        <v>0</v>
      </c>
      <c r="E110" s="8">
        <v>0</v>
      </c>
      <c r="F110" s="19">
        <f>SUM(D110:E110)</f>
        <v>0</v>
      </c>
      <c r="G110" s="8">
        <v>0</v>
      </c>
      <c r="H110" s="8">
        <v>0</v>
      </c>
      <c r="I110" s="8">
        <f t="shared" si="12"/>
        <v>0</v>
      </c>
      <c r="J110" s="8">
        <v>0</v>
      </c>
      <c r="K110" s="8">
        <v>0</v>
      </c>
      <c r="L110" s="8">
        <f t="shared" si="13"/>
        <v>0</v>
      </c>
      <c r="M110" s="10" t="s">
        <v>16</v>
      </c>
      <c r="N110" s="701"/>
    </row>
    <row r="111" spans="1:14" ht="30" customHeight="1" x14ac:dyDescent="0.2">
      <c r="A111" s="701"/>
      <c r="B111" s="6" t="s">
        <v>17</v>
      </c>
      <c r="C111" s="402">
        <v>0</v>
      </c>
      <c r="D111" s="8">
        <v>0</v>
      </c>
      <c r="E111" s="8">
        <v>0</v>
      </c>
      <c r="F111" s="19">
        <f>SUM(D111:E111)</f>
        <v>0</v>
      </c>
      <c r="G111" s="8">
        <v>0</v>
      </c>
      <c r="H111" s="8">
        <v>0</v>
      </c>
      <c r="I111" s="8">
        <f t="shared" si="12"/>
        <v>0</v>
      </c>
      <c r="J111" s="8">
        <v>0</v>
      </c>
      <c r="K111" s="8">
        <v>0</v>
      </c>
      <c r="L111" s="8">
        <f t="shared" si="13"/>
        <v>0</v>
      </c>
      <c r="M111" s="10" t="s">
        <v>18</v>
      </c>
      <c r="N111" s="701"/>
    </row>
    <row r="112" spans="1:14" ht="30" customHeight="1" x14ac:dyDescent="0.2">
      <c r="A112" s="701"/>
      <c r="B112" s="11" t="s">
        <v>19</v>
      </c>
      <c r="C112" s="403">
        <v>0</v>
      </c>
      <c r="D112" s="13">
        <v>0</v>
      </c>
      <c r="E112" s="13">
        <v>0</v>
      </c>
      <c r="F112" s="19">
        <f>SUM(D112:E112)</f>
        <v>0</v>
      </c>
      <c r="G112" s="13">
        <v>0</v>
      </c>
      <c r="H112" s="13">
        <v>0</v>
      </c>
      <c r="I112" s="19">
        <f t="shared" si="12"/>
        <v>0</v>
      </c>
      <c r="J112" s="247">
        <v>0</v>
      </c>
      <c r="K112" s="247">
        <v>0</v>
      </c>
      <c r="L112" s="19">
        <f t="shared" si="13"/>
        <v>0</v>
      </c>
      <c r="M112" s="14" t="s">
        <v>20</v>
      </c>
      <c r="N112" s="701"/>
    </row>
    <row r="113" spans="1:14" ht="30" customHeight="1" thickBot="1" x14ac:dyDescent="0.25">
      <c r="A113" s="702"/>
      <c r="B113" s="15" t="s">
        <v>21</v>
      </c>
      <c r="C113" s="654">
        <f>SUM(C108:C112)</f>
        <v>5</v>
      </c>
      <c r="D113" s="16">
        <f>SUM(D108:D112)</f>
        <v>62</v>
      </c>
      <c r="E113" s="16">
        <f t="shared" ref="E113:L113" si="17">SUM(E108:E112)</f>
        <v>56</v>
      </c>
      <c r="F113" s="16">
        <f t="shared" si="17"/>
        <v>118</v>
      </c>
      <c r="G113" s="16">
        <f t="shared" si="17"/>
        <v>0</v>
      </c>
      <c r="H113" s="16">
        <f t="shared" si="17"/>
        <v>23</v>
      </c>
      <c r="I113" s="16">
        <f t="shared" si="17"/>
        <v>23</v>
      </c>
      <c r="J113" s="16">
        <f t="shared" si="17"/>
        <v>3</v>
      </c>
      <c r="K113" s="16">
        <f t="shared" si="17"/>
        <v>4</v>
      </c>
      <c r="L113" s="16">
        <f t="shared" si="17"/>
        <v>7</v>
      </c>
      <c r="M113" s="17" t="s">
        <v>311</v>
      </c>
      <c r="N113" s="702"/>
    </row>
    <row r="114" spans="1:14" ht="30" customHeight="1" x14ac:dyDescent="0.2">
      <c r="A114" s="701" t="s">
        <v>172</v>
      </c>
      <c r="B114" s="6" t="s">
        <v>11</v>
      </c>
      <c r="C114" s="404">
        <v>17</v>
      </c>
      <c r="D114" s="8">
        <v>194</v>
      </c>
      <c r="E114" s="8">
        <v>199</v>
      </c>
      <c r="F114" s="8">
        <f>SUM(D114:E114)</f>
        <v>393</v>
      </c>
      <c r="G114" s="8">
        <v>0</v>
      </c>
      <c r="H114" s="8">
        <v>78</v>
      </c>
      <c r="I114" s="245">
        <f t="shared" si="12"/>
        <v>78</v>
      </c>
      <c r="J114" s="246">
        <v>2</v>
      </c>
      <c r="K114" s="13">
        <v>17</v>
      </c>
      <c r="L114" s="245">
        <f t="shared" si="13"/>
        <v>19</v>
      </c>
      <c r="M114" s="10" t="s">
        <v>12</v>
      </c>
      <c r="N114" s="700" t="s">
        <v>317</v>
      </c>
    </row>
    <row r="115" spans="1:14" ht="30" customHeight="1" x14ac:dyDescent="0.2">
      <c r="A115" s="701"/>
      <c r="B115" s="6" t="s">
        <v>13</v>
      </c>
      <c r="C115" s="402">
        <v>0</v>
      </c>
      <c r="D115" s="8">
        <v>0</v>
      </c>
      <c r="E115" s="8">
        <v>0</v>
      </c>
      <c r="F115" s="8">
        <f>SUM(D115:E115)</f>
        <v>0</v>
      </c>
      <c r="G115" s="8">
        <v>0</v>
      </c>
      <c r="H115" s="8">
        <v>0</v>
      </c>
      <c r="I115" s="8">
        <f t="shared" si="12"/>
        <v>0</v>
      </c>
      <c r="J115" s="8">
        <v>0</v>
      </c>
      <c r="K115" s="8">
        <v>0</v>
      </c>
      <c r="L115" s="8">
        <f t="shared" si="13"/>
        <v>0</v>
      </c>
      <c r="M115" s="10" t="s">
        <v>309</v>
      </c>
      <c r="N115" s="701"/>
    </row>
    <row r="116" spans="1:14" ht="30" customHeight="1" x14ac:dyDescent="0.2">
      <c r="A116" s="701"/>
      <c r="B116" s="6" t="s">
        <v>15</v>
      </c>
      <c r="C116" s="402">
        <v>14</v>
      </c>
      <c r="D116" s="8">
        <v>346</v>
      </c>
      <c r="E116" s="8">
        <v>332</v>
      </c>
      <c r="F116" s="8">
        <f>SUM(D116:E116)</f>
        <v>678</v>
      </c>
      <c r="G116" s="8">
        <v>0</v>
      </c>
      <c r="H116" s="8">
        <v>81</v>
      </c>
      <c r="I116" s="8">
        <f t="shared" si="12"/>
        <v>81</v>
      </c>
      <c r="J116" s="8">
        <v>9</v>
      </c>
      <c r="K116" s="8">
        <v>14</v>
      </c>
      <c r="L116" s="8">
        <f t="shared" si="13"/>
        <v>23</v>
      </c>
      <c r="M116" s="10" t="s">
        <v>16</v>
      </c>
      <c r="N116" s="701"/>
    </row>
    <row r="117" spans="1:14" ht="30" customHeight="1" x14ac:dyDescent="0.2">
      <c r="A117" s="701"/>
      <c r="B117" s="6" t="s">
        <v>17</v>
      </c>
      <c r="C117" s="402">
        <v>0</v>
      </c>
      <c r="D117" s="8">
        <v>0</v>
      </c>
      <c r="E117" s="8">
        <v>0</v>
      </c>
      <c r="F117" s="8">
        <f>SUM(D117:E117)</f>
        <v>0</v>
      </c>
      <c r="G117" s="8">
        <v>0</v>
      </c>
      <c r="H117" s="8">
        <v>0</v>
      </c>
      <c r="I117" s="8">
        <f t="shared" si="12"/>
        <v>0</v>
      </c>
      <c r="J117" s="8">
        <v>0</v>
      </c>
      <c r="K117" s="8">
        <v>0</v>
      </c>
      <c r="L117" s="8">
        <f t="shared" si="13"/>
        <v>0</v>
      </c>
      <c r="M117" s="10" t="s">
        <v>18</v>
      </c>
      <c r="N117" s="701"/>
    </row>
    <row r="118" spans="1:14" ht="30" customHeight="1" x14ac:dyDescent="0.2">
      <c r="A118" s="701"/>
      <c r="B118" s="11" t="s">
        <v>19</v>
      </c>
      <c r="C118" s="403">
        <v>2</v>
      </c>
      <c r="D118" s="13">
        <v>54</v>
      </c>
      <c r="E118" s="13">
        <v>38</v>
      </c>
      <c r="F118" s="8">
        <f>SUM(D118:E118)</f>
        <v>92</v>
      </c>
      <c r="G118" s="13">
        <v>2</v>
      </c>
      <c r="H118" s="13">
        <v>15</v>
      </c>
      <c r="I118" s="8">
        <f t="shared" si="12"/>
        <v>17</v>
      </c>
      <c r="J118" s="8">
        <v>3</v>
      </c>
      <c r="K118" s="8">
        <v>1</v>
      </c>
      <c r="L118" s="8">
        <f t="shared" si="13"/>
        <v>4</v>
      </c>
      <c r="M118" s="14" t="s">
        <v>20</v>
      </c>
      <c r="N118" s="701"/>
    </row>
    <row r="119" spans="1:14" ht="30" customHeight="1" thickBot="1" x14ac:dyDescent="0.25">
      <c r="A119" s="702"/>
      <c r="B119" s="15" t="s">
        <v>21</v>
      </c>
      <c r="C119" s="655">
        <f>SUM(C114:C118)</f>
        <v>33</v>
      </c>
      <c r="D119" s="16">
        <f>SUM(D114:D118)</f>
        <v>594</v>
      </c>
      <c r="E119" s="16">
        <f t="shared" ref="E119:L119" si="18">SUM(E114:E118)</f>
        <v>569</v>
      </c>
      <c r="F119" s="16">
        <f t="shared" si="18"/>
        <v>1163</v>
      </c>
      <c r="G119" s="16">
        <f t="shared" si="18"/>
        <v>2</v>
      </c>
      <c r="H119" s="16">
        <f t="shared" si="18"/>
        <v>174</v>
      </c>
      <c r="I119" s="16">
        <f t="shared" si="18"/>
        <v>176</v>
      </c>
      <c r="J119" s="16">
        <f t="shared" si="18"/>
        <v>14</v>
      </c>
      <c r="K119" s="16">
        <f t="shared" si="18"/>
        <v>32</v>
      </c>
      <c r="L119" s="16">
        <f t="shared" si="18"/>
        <v>46</v>
      </c>
      <c r="M119" s="17" t="s">
        <v>311</v>
      </c>
      <c r="N119" s="702"/>
    </row>
    <row r="120" spans="1:14" x14ac:dyDescent="0.2">
      <c r="C120" s="650"/>
    </row>
    <row r="121" spans="1:14" x14ac:dyDescent="0.2">
      <c r="A121" s="677"/>
      <c r="C121" s="650"/>
    </row>
    <row r="122" spans="1:14" x14ac:dyDescent="0.2">
      <c r="C122" s="650"/>
    </row>
    <row r="123" spans="1:14" x14ac:dyDescent="0.2">
      <c r="C123" s="650"/>
    </row>
    <row r="124" spans="1:14" ht="38.25" customHeight="1" thickBot="1" x14ac:dyDescent="0.25">
      <c r="A124" s="703" t="s">
        <v>392</v>
      </c>
      <c r="B124" s="703"/>
      <c r="C124" s="407"/>
      <c r="D124" s="247"/>
      <c r="E124" s="247"/>
      <c r="F124" s="247"/>
      <c r="G124" s="247"/>
      <c r="H124" s="247"/>
      <c r="I124" s="247"/>
      <c r="J124" s="247"/>
      <c r="K124" s="247"/>
      <c r="L124" s="247"/>
      <c r="M124" s="408"/>
      <c r="N124" s="492" t="s">
        <v>391</v>
      </c>
    </row>
    <row r="125" spans="1:14" ht="30" customHeight="1" thickTop="1" x14ac:dyDescent="0.2">
      <c r="A125" s="704" t="s">
        <v>0</v>
      </c>
      <c r="B125" s="704" t="s">
        <v>1</v>
      </c>
      <c r="C125" s="706" t="s">
        <v>2</v>
      </c>
      <c r="D125" s="704" t="s">
        <v>3</v>
      </c>
      <c r="E125" s="704"/>
      <c r="F125" s="704"/>
      <c r="G125" s="704" t="s">
        <v>4</v>
      </c>
      <c r="H125" s="704"/>
      <c r="I125" s="704"/>
      <c r="J125" s="704" t="s">
        <v>5</v>
      </c>
      <c r="K125" s="704"/>
      <c r="L125" s="704"/>
      <c r="M125" s="708" t="s">
        <v>6</v>
      </c>
      <c r="N125" s="711" t="s">
        <v>152</v>
      </c>
    </row>
    <row r="126" spans="1:14" ht="30" customHeight="1" x14ac:dyDescent="0.2">
      <c r="A126" s="699"/>
      <c r="B126" s="699"/>
      <c r="C126" s="707"/>
      <c r="D126" s="699" t="s">
        <v>308</v>
      </c>
      <c r="E126" s="699"/>
      <c r="F126" s="699"/>
      <c r="G126" s="699" t="s">
        <v>7</v>
      </c>
      <c r="H126" s="699"/>
      <c r="I126" s="699"/>
      <c r="J126" s="699" t="s">
        <v>8</v>
      </c>
      <c r="K126" s="699"/>
      <c r="L126" s="699"/>
      <c r="M126" s="709"/>
      <c r="N126" s="712"/>
    </row>
    <row r="127" spans="1:14" ht="30" customHeight="1" x14ac:dyDescent="0.2">
      <c r="A127" s="699"/>
      <c r="B127" s="699"/>
      <c r="C127" s="707"/>
      <c r="D127" s="671" t="s">
        <v>163</v>
      </c>
      <c r="E127" s="671" t="s">
        <v>164</v>
      </c>
      <c r="F127" s="669" t="s">
        <v>39</v>
      </c>
      <c r="G127" s="671" t="s">
        <v>163</v>
      </c>
      <c r="H127" s="671" t="s">
        <v>164</v>
      </c>
      <c r="I127" s="669" t="s">
        <v>39</v>
      </c>
      <c r="J127" s="671" t="s">
        <v>163</v>
      </c>
      <c r="K127" s="671" t="s">
        <v>164</v>
      </c>
      <c r="L127" s="669" t="s">
        <v>39</v>
      </c>
      <c r="M127" s="709"/>
      <c r="N127" s="712"/>
    </row>
    <row r="128" spans="1:14" ht="30" customHeight="1" thickBot="1" x14ac:dyDescent="0.25">
      <c r="A128" s="705"/>
      <c r="B128" s="705"/>
      <c r="C128" s="406" t="s">
        <v>9</v>
      </c>
      <c r="D128" s="670" t="s">
        <v>359</v>
      </c>
      <c r="E128" s="670" t="s">
        <v>360</v>
      </c>
      <c r="F128" s="670" t="s">
        <v>339</v>
      </c>
      <c r="G128" s="670" t="s">
        <v>359</v>
      </c>
      <c r="H128" s="670" t="s">
        <v>360</v>
      </c>
      <c r="I128" s="670" t="s">
        <v>339</v>
      </c>
      <c r="J128" s="670" t="s">
        <v>359</v>
      </c>
      <c r="K128" s="670" t="s">
        <v>360</v>
      </c>
      <c r="L128" s="670" t="s">
        <v>339</v>
      </c>
      <c r="M128" s="710"/>
      <c r="N128" s="713"/>
    </row>
    <row r="129" spans="1:14" ht="56.25" customHeight="1" x14ac:dyDescent="0.2">
      <c r="A129" s="700" t="s">
        <v>273</v>
      </c>
      <c r="B129" s="4" t="s">
        <v>11</v>
      </c>
      <c r="C129" s="660">
        <f t="shared" ref="C129:L129" si="19">SUM(C114,C108,C91,C85,C79,C68,C56,C44,C38,C32,C20,C14,C8)</f>
        <v>173</v>
      </c>
      <c r="D129" s="478">
        <f t="shared" si="19"/>
        <v>3038.0000000000005</v>
      </c>
      <c r="E129" s="478">
        <f t="shared" si="19"/>
        <v>2767</v>
      </c>
      <c r="F129" s="478">
        <f t="shared" si="19"/>
        <v>5805</v>
      </c>
      <c r="G129" s="478">
        <f t="shared" si="19"/>
        <v>15.000000000000002</v>
      </c>
      <c r="H129" s="478">
        <f t="shared" si="19"/>
        <v>857</v>
      </c>
      <c r="I129" s="478">
        <f t="shared" si="19"/>
        <v>872</v>
      </c>
      <c r="J129" s="478">
        <f t="shared" si="19"/>
        <v>132</v>
      </c>
      <c r="K129" s="478">
        <f t="shared" si="19"/>
        <v>284</v>
      </c>
      <c r="L129" s="478">
        <f t="shared" si="19"/>
        <v>416</v>
      </c>
      <c r="M129" s="480" t="s">
        <v>12</v>
      </c>
      <c r="N129" s="700" t="s">
        <v>379</v>
      </c>
    </row>
    <row r="130" spans="1:14" ht="56.25" customHeight="1" x14ac:dyDescent="0.2">
      <c r="A130" s="701"/>
      <c r="B130" s="6" t="s">
        <v>13</v>
      </c>
      <c r="C130" s="661">
        <f t="shared" ref="C130:L130" si="20">SUM(C115,C109,C92,C86,C80,C69,C57,C45,C39,C33,C21,C15,C9)</f>
        <v>0</v>
      </c>
      <c r="D130" s="402">
        <f t="shared" si="20"/>
        <v>0</v>
      </c>
      <c r="E130" s="402">
        <f t="shared" si="20"/>
        <v>0</v>
      </c>
      <c r="F130" s="402">
        <f t="shared" si="20"/>
        <v>0</v>
      </c>
      <c r="G130" s="402">
        <f t="shared" si="20"/>
        <v>0</v>
      </c>
      <c r="H130" s="402">
        <f t="shared" si="20"/>
        <v>0</v>
      </c>
      <c r="I130" s="402">
        <f t="shared" si="20"/>
        <v>0</v>
      </c>
      <c r="J130" s="402">
        <f t="shared" si="20"/>
        <v>0</v>
      </c>
      <c r="K130" s="402">
        <f t="shared" si="20"/>
        <v>0</v>
      </c>
      <c r="L130" s="402">
        <f t="shared" si="20"/>
        <v>0</v>
      </c>
      <c r="M130" s="10" t="s">
        <v>309</v>
      </c>
      <c r="N130" s="701"/>
    </row>
    <row r="131" spans="1:14" ht="56.25" customHeight="1" x14ac:dyDescent="0.2">
      <c r="A131" s="701"/>
      <c r="B131" s="6" t="s">
        <v>15</v>
      </c>
      <c r="C131" s="661">
        <f t="shared" ref="C131:L131" si="21">SUM(C116,C110,C93,C87,C81,C70,C58,C46,C40,C34,C22,C16,C10)</f>
        <v>527</v>
      </c>
      <c r="D131" s="402">
        <f t="shared" si="21"/>
        <v>13818.999999999998</v>
      </c>
      <c r="E131" s="402">
        <f t="shared" si="21"/>
        <v>14193.000000000004</v>
      </c>
      <c r="F131" s="402">
        <f t="shared" si="21"/>
        <v>28012</v>
      </c>
      <c r="G131" s="402">
        <f t="shared" si="21"/>
        <v>7</v>
      </c>
      <c r="H131" s="402">
        <f t="shared" si="21"/>
        <v>3271.0000000000009</v>
      </c>
      <c r="I131" s="402">
        <f t="shared" si="21"/>
        <v>3278.0000000000009</v>
      </c>
      <c r="J131" s="402">
        <f t="shared" si="21"/>
        <v>262.99999999999994</v>
      </c>
      <c r="K131" s="402">
        <f t="shared" si="21"/>
        <v>665.99999999999989</v>
      </c>
      <c r="L131" s="402">
        <f t="shared" si="21"/>
        <v>928.99999999999977</v>
      </c>
      <c r="M131" s="10" t="s">
        <v>16</v>
      </c>
      <c r="N131" s="701"/>
    </row>
    <row r="132" spans="1:14" ht="56.25" customHeight="1" x14ac:dyDescent="0.2">
      <c r="A132" s="701"/>
      <c r="B132" s="6" t="s">
        <v>17</v>
      </c>
      <c r="C132" s="661">
        <f t="shared" ref="C132:L132" si="22">SUM(C117,C111,C94,C88,C82,C71,C59,C47,C41,C35,C23,C17,C11)</f>
        <v>0</v>
      </c>
      <c r="D132" s="402">
        <f t="shared" si="22"/>
        <v>0</v>
      </c>
      <c r="E132" s="402">
        <f t="shared" si="22"/>
        <v>0</v>
      </c>
      <c r="F132" s="402">
        <f t="shared" si="22"/>
        <v>0</v>
      </c>
      <c r="G132" s="402">
        <f t="shared" si="22"/>
        <v>0</v>
      </c>
      <c r="H132" s="402">
        <f t="shared" si="22"/>
        <v>0</v>
      </c>
      <c r="I132" s="402">
        <f t="shared" si="22"/>
        <v>0</v>
      </c>
      <c r="J132" s="402">
        <f t="shared" si="22"/>
        <v>0</v>
      </c>
      <c r="K132" s="402">
        <f t="shared" si="22"/>
        <v>0</v>
      </c>
      <c r="L132" s="402">
        <f t="shared" si="22"/>
        <v>0</v>
      </c>
      <c r="M132" s="10" t="s">
        <v>18</v>
      </c>
      <c r="N132" s="701"/>
    </row>
    <row r="133" spans="1:14" ht="56.25" customHeight="1" thickBot="1" x14ac:dyDescent="0.25">
      <c r="A133" s="701"/>
      <c r="B133" s="11" t="s">
        <v>19</v>
      </c>
      <c r="C133" s="662">
        <f t="shared" ref="C133:L133" si="23">SUM(C118,C112,C95,C89,C83,C72,C60,C48,C42,C36,C24,C18,C12)</f>
        <v>6</v>
      </c>
      <c r="D133" s="403">
        <f t="shared" si="23"/>
        <v>129</v>
      </c>
      <c r="E133" s="403">
        <f t="shared" si="23"/>
        <v>102</v>
      </c>
      <c r="F133" s="403">
        <f t="shared" si="23"/>
        <v>231</v>
      </c>
      <c r="G133" s="403">
        <f t="shared" si="23"/>
        <v>6</v>
      </c>
      <c r="H133" s="403">
        <f t="shared" si="23"/>
        <v>53</v>
      </c>
      <c r="I133" s="403">
        <f t="shared" si="23"/>
        <v>59</v>
      </c>
      <c r="J133" s="403">
        <f t="shared" si="23"/>
        <v>4</v>
      </c>
      <c r="K133" s="403">
        <f t="shared" si="23"/>
        <v>4</v>
      </c>
      <c r="L133" s="403">
        <f t="shared" si="23"/>
        <v>8</v>
      </c>
      <c r="M133" s="14" t="s">
        <v>20</v>
      </c>
      <c r="N133" s="701"/>
    </row>
    <row r="134" spans="1:14" ht="56.25" customHeight="1" thickBot="1" x14ac:dyDescent="0.25">
      <c r="A134" s="716"/>
      <c r="B134" s="24" t="s">
        <v>24</v>
      </c>
      <c r="C134" s="656">
        <f>SUM(C129:C133)</f>
        <v>706</v>
      </c>
      <c r="D134" s="659">
        <f t="shared" ref="D134:L134" si="24">SUM(D119,D113,D96,D90,D84,D73,D61,D49,D43,D37,D25,D19,D13)</f>
        <v>16986</v>
      </c>
      <c r="E134" s="659">
        <f t="shared" si="24"/>
        <v>17062.000000000004</v>
      </c>
      <c r="F134" s="659">
        <f t="shared" si="24"/>
        <v>34048</v>
      </c>
      <c r="G134" s="659">
        <f t="shared" si="24"/>
        <v>28</v>
      </c>
      <c r="H134" s="659">
        <f t="shared" si="24"/>
        <v>4181.0000000000009</v>
      </c>
      <c r="I134" s="659">
        <f t="shared" si="24"/>
        <v>4209.0000000000009</v>
      </c>
      <c r="J134" s="659">
        <f t="shared" si="24"/>
        <v>398.99999999999989</v>
      </c>
      <c r="K134" s="659">
        <f t="shared" si="24"/>
        <v>953.99999999999989</v>
      </c>
      <c r="L134" s="659">
        <f t="shared" si="24"/>
        <v>1352.9999999999998</v>
      </c>
      <c r="M134" s="481" t="s">
        <v>379</v>
      </c>
      <c r="N134" s="716"/>
    </row>
    <row r="135" spans="1:14" ht="56.25" customHeight="1" thickTop="1" x14ac:dyDescent="0.2">
      <c r="A135" s="663"/>
      <c r="C135" s="1"/>
    </row>
    <row r="136" spans="1:14" x14ac:dyDescent="0.2">
      <c r="A136" s="663"/>
      <c r="C136" s="650"/>
    </row>
    <row r="137" spans="1:14" x14ac:dyDescent="0.2">
      <c r="C137" s="650"/>
    </row>
    <row r="138" spans="1:14" x14ac:dyDescent="0.2">
      <c r="C138" s="650"/>
    </row>
    <row r="139" spans="1:14" x14ac:dyDescent="0.2">
      <c r="C139" s="650"/>
    </row>
    <row r="140" spans="1:14" x14ac:dyDescent="0.2">
      <c r="C140" s="650"/>
    </row>
    <row r="141" spans="1:14" x14ac:dyDescent="0.2">
      <c r="C141" s="650"/>
    </row>
    <row r="142" spans="1:14" x14ac:dyDescent="0.2">
      <c r="C142" s="650"/>
    </row>
    <row r="143" spans="1:14" x14ac:dyDescent="0.2">
      <c r="C143" s="650"/>
    </row>
    <row r="144" spans="1:14" x14ac:dyDescent="0.2">
      <c r="C144" s="650"/>
    </row>
    <row r="145" spans="3:12" x14ac:dyDescent="0.2">
      <c r="C145" s="650"/>
    </row>
    <row r="146" spans="3:12" x14ac:dyDescent="0.2">
      <c r="C146" s="650"/>
    </row>
    <row r="147" spans="3:12" x14ac:dyDescent="0.2">
      <c r="C147" s="650"/>
    </row>
    <row r="148" spans="3:12" x14ac:dyDescent="0.2">
      <c r="C148" s="650"/>
    </row>
    <row r="149" spans="3:12" x14ac:dyDescent="0.2">
      <c r="C149" s="650"/>
    </row>
    <row r="150" spans="3:12" ht="15.75" thickBot="1" x14ac:dyDescent="0.25">
      <c r="C150" s="657"/>
      <c r="D150" s="658">
        <f t="shared" ref="D150:L150" si="25">SUM(D129:D133)</f>
        <v>16986</v>
      </c>
      <c r="E150" s="658">
        <f t="shared" si="25"/>
        <v>17062.000000000004</v>
      </c>
      <c r="F150" s="658">
        <f t="shared" si="25"/>
        <v>34048</v>
      </c>
      <c r="G150" s="658">
        <f t="shared" si="25"/>
        <v>28</v>
      </c>
      <c r="H150" s="658">
        <f t="shared" si="25"/>
        <v>4181.0000000000009</v>
      </c>
      <c r="I150" s="658">
        <f t="shared" si="25"/>
        <v>4209.0000000000009</v>
      </c>
      <c r="J150" s="658">
        <f t="shared" si="25"/>
        <v>398.99999999999994</v>
      </c>
      <c r="K150" s="658">
        <f t="shared" si="25"/>
        <v>953.99999999999989</v>
      </c>
      <c r="L150" s="658">
        <f t="shared" si="25"/>
        <v>1352.9999999999998</v>
      </c>
    </row>
    <row r="151" spans="3:12" ht="15" thickTop="1" x14ac:dyDescent="0.2">
      <c r="C151" s="650"/>
    </row>
    <row r="152" spans="3:12" x14ac:dyDescent="0.2">
      <c r="C152" s="650"/>
    </row>
    <row r="153" spans="3:12" x14ac:dyDescent="0.2">
      <c r="C153" s="650"/>
    </row>
    <row r="154" spans="3:12" x14ac:dyDescent="0.2">
      <c r="C154" s="650"/>
    </row>
    <row r="155" spans="3:12" x14ac:dyDescent="0.2">
      <c r="C155" s="650"/>
      <c r="G155" s="252"/>
      <c r="H155" s="252"/>
      <c r="I155" s="252"/>
      <c r="J155" s="252"/>
      <c r="K155" s="252"/>
      <c r="L155" s="252"/>
    </row>
    <row r="156" spans="3:12" x14ac:dyDescent="0.2">
      <c r="C156" s="650"/>
    </row>
    <row r="157" spans="3:12" x14ac:dyDescent="0.2">
      <c r="C157" s="650"/>
      <c r="F157" s="1">
        <v>28.000000000000028</v>
      </c>
      <c r="G157" s="1">
        <v>4181.0000000000009</v>
      </c>
      <c r="H157" s="1">
        <v>4209.0000000000036</v>
      </c>
      <c r="I157" s="1">
        <v>399.00000000000023</v>
      </c>
      <c r="J157" s="1">
        <v>953.9999999999992</v>
      </c>
      <c r="K157" s="1">
        <v>1353.0000000000005</v>
      </c>
    </row>
  </sheetData>
  <mergeCells count="107">
    <mergeCell ref="G125:I125"/>
    <mergeCell ref="J125:L125"/>
    <mergeCell ref="M125:M128"/>
    <mergeCell ref="N125:N128"/>
    <mergeCell ref="D126:F126"/>
    <mergeCell ref="G126:I126"/>
    <mergeCell ref="J126:L126"/>
    <mergeCell ref="A124:B124"/>
    <mergeCell ref="A125:A128"/>
    <mergeCell ref="B125:B128"/>
    <mergeCell ref="C125:C127"/>
    <mergeCell ref="D125:F125"/>
    <mergeCell ref="J4:L4"/>
    <mergeCell ref="M4:M7"/>
    <mergeCell ref="A129:A134"/>
    <mergeCell ref="N129:N134"/>
    <mergeCell ref="J52:L52"/>
    <mergeCell ref="M52:M55"/>
    <mergeCell ref="A56:A61"/>
    <mergeCell ref="A74:B74"/>
    <mergeCell ref="A97:B97"/>
    <mergeCell ref="J98:L98"/>
    <mergeCell ref="M98:M101"/>
    <mergeCell ref="J75:L75"/>
    <mergeCell ref="M75:M78"/>
    <mergeCell ref="N98:N101"/>
    <mergeCell ref="D99:F99"/>
    <mergeCell ref="G99:I99"/>
    <mergeCell ref="J99:L99"/>
    <mergeCell ref="A98:A101"/>
    <mergeCell ref="B98:B101"/>
    <mergeCell ref="C98:C100"/>
    <mergeCell ref="D98:F98"/>
    <mergeCell ref="G98:I98"/>
    <mergeCell ref="N75:N78"/>
    <mergeCell ref="D76:F76"/>
    <mergeCell ref="A44:A49"/>
    <mergeCell ref="A28:A31"/>
    <mergeCell ref="A1:N1"/>
    <mergeCell ref="A2:N2"/>
    <mergeCell ref="A52:A55"/>
    <mergeCell ref="B52:B55"/>
    <mergeCell ref="C52:C54"/>
    <mergeCell ref="D52:F52"/>
    <mergeCell ref="G52:I52"/>
    <mergeCell ref="N14:N19"/>
    <mergeCell ref="N20:N25"/>
    <mergeCell ref="N32:N37"/>
    <mergeCell ref="N38:N43"/>
    <mergeCell ref="N44:N49"/>
    <mergeCell ref="A14:A19"/>
    <mergeCell ref="A20:A25"/>
    <mergeCell ref="A32:A37"/>
    <mergeCell ref="A38:A43"/>
    <mergeCell ref="A27:B27"/>
    <mergeCell ref="A8:A13"/>
    <mergeCell ref="N4:N7"/>
    <mergeCell ref="D5:F5"/>
    <mergeCell ref="G5:I5"/>
    <mergeCell ref="G4:I4"/>
    <mergeCell ref="N114:N119"/>
    <mergeCell ref="A62:A67"/>
    <mergeCell ref="N56:N61"/>
    <mergeCell ref="N85:N90"/>
    <mergeCell ref="N91:N96"/>
    <mergeCell ref="N102:N107"/>
    <mergeCell ref="A114:A119"/>
    <mergeCell ref="A68:A73"/>
    <mergeCell ref="A79:A84"/>
    <mergeCell ref="A85:A90"/>
    <mergeCell ref="A91:A96"/>
    <mergeCell ref="A102:A107"/>
    <mergeCell ref="A108:A113"/>
    <mergeCell ref="N68:N73"/>
    <mergeCell ref="N79:N84"/>
    <mergeCell ref="A75:A78"/>
    <mergeCell ref="B75:B78"/>
    <mergeCell ref="C75:C77"/>
    <mergeCell ref="D75:F75"/>
    <mergeCell ref="G75:I75"/>
    <mergeCell ref="N62:N67"/>
    <mergeCell ref="G76:I76"/>
    <mergeCell ref="J76:L76"/>
    <mergeCell ref="A26:F26"/>
    <mergeCell ref="J5:L5"/>
    <mergeCell ref="N8:N13"/>
    <mergeCell ref="A3:B3"/>
    <mergeCell ref="A4:A7"/>
    <mergeCell ref="B4:B7"/>
    <mergeCell ref="C4:C6"/>
    <mergeCell ref="D4:F4"/>
    <mergeCell ref="N108:N113"/>
    <mergeCell ref="B28:B31"/>
    <mergeCell ref="C28:C30"/>
    <mergeCell ref="D28:F28"/>
    <mergeCell ref="G28:I28"/>
    <mergeCell ref="J28:L28"/>
    <mergeCell ref="M28:M31"/>
    <mergeCell ref="N28:N31"/>
    <mergeCell ref="D29:F29"/>
    <mergeCell ref="G29:I29"/>
    <mergeCell ref="J29:L29"/>
    <mergeCell ref="N52:N55"/>
    <mergeCell ref="D53:F53"/>
    <mergeCell ref="G53:I53"/>
    <mergeCell ref="J53:L53"/>
    <mergeCell ref="A51:B51"/>
  </mergeCells>
  <printOptions horizontalCentered="1"/>
  <pageMargins left="0.19685039370078741" right="0.19685039370078741" top="0.59055118110236227" bottom="0.39370078740157483" header="0.59055118110236227" footer="0.39370078740157483"/>
  <pageSetup paperSize="9" scale="73" firstPageNumber="7" orientation="landscape" horizontalDpi="300" verticalDpi="300" r:id="rId1"/>
  <rowBreaks count="3" manualBreakCount="3">
    <brk id="26" max="13" man="1"/>
    <brk id="73" max="13" man="1"/>
    <brk id="96" max="13" man="1"/>
  </rowBreaks>
  <colBreaks count="1" manualBreakCount="1">
    <brk id="14" max="112" man="1"/>
  </colBreaks>
  <ignoredErrors>
    <ignoredError sqref="I13 L13 L25 I25 L37 I37 I43:L43 I49 L49 I61:L61 F49 F73 L73 I73 I84:L84 F61 L90 I90 L96 I96 I113 L113 I119 L119 F113" formula="1"/>
    <ignoredError sqref="L19 I19 F13 F25 F19 F43 F37 F90 F84" formula="1" formulaRange="1"/>
    <ignoredError sqref="I14:L18 J19:K19 F114:F118 F8:F12 F14:F18 F20:F24 F32:F36 F38:F42 F44:F48 F56:F60 F68:F72 F79:F83 F85:F89 F91:F93 F94:F95 F108:F112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N51"/>
  <sheetViews>
    <sheetView rightToLeft="1" view="pageBreakPreview" topLeftCell="A37" zoomScale="85" zoomScaleSheetLayoutView="85" workbookViewId="0">
      <selection activeCell="C66" sqref="C66"/>
    </sheetView>
  </sheetViews>
  <sheetFormatPr defaultColWidth="9.125" defaultRowHeight="14.25" x14ac:dyDescent="0.2"/>
  <cols>
    <col min="1" max="10" width="13" style="117" customWidth="1"/>
    <col min="11" max="11" width="13" style="132" customWidth="1"/>
    <col min="12" max="12" width="15.25" style="117" customWidth="1"/>
    <col min="13" max="16384" width="9.125" style="117"/>
  </cols>
  <sheetData>
    <row r="1" spans="1:14" ht="33.75" customHeight="1" x14ac:dyDescent="0.2">
      <c r="A1" s="825" t="s">
        <v>130</v>
      </c>
      <c r="B1" s="825"/>
      <c r="C1" s="825"/>
      <c r="D1" s="825"/>
      <c r="E1" s="825"/>
      <c r="F1" s="825"/>
      <c r="G1" s="825"/>
      <c r="H1" s="825"/>
      <c r="I1" s="825"/>
      <c r="J1" s="825"/>
      <c r="K1" s="825"/>
      <c r="L1" s="825"/>
    </row>
    <row r="2" spans="1:14" ht="36" customHeight="1" x14ac:dyDescent="0.2">
      <c r="A2" s="825" t="s">
        <v>322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</row>
    <row r="3" spans="1:14" ht="26.25" customHeight="1" thickBot="1" x14ac:dyDescent="0.25">
      <c r="A3" s="504" t="s">
        <v>292</v>
      </c>
      <c r="B3" s="118"/>
      <c r="C3" s="118"/>
      <c r="D3" s="118"/>
      <c r="E3" s="118"/>
      <c r="F3" s="118"/>
      <c r="G3" s="118"/>
      <c r="H3" s="118"/>
      <c r="I3" s="118"/>
      <c r="J3" s="118"/>
      <c r="K3" s="119"/>
      <c r="L3" s="505" t="s">
        <v>293</v>
      </c>
    </row>
    <row r="4" spans="1:14" ht="21" customHeight="1" thickTop="1" x14ac:dyDescent="0.2">
      <c r="A4" s="826" t="s">
        <v>1</v>
      </c>
      <c r="B4" s="826" t="s">
        <v>131</v>
      </c>
      <c r="C4" s="826" t="s">
        <v>132</v>
      </c>
      <c r="D4" s="826"/>
      <c r="E4" s="826" t="s">
        <v>133</v>
      </c>
      <c r="F4" s="826"/>
      <c r="G4" s="826" t="s">
        <v>134</v>
      </c>
      <c r="H4" s="826"/>
      <c r="I4" s="826" t="s">
        <v>135</v>
      </c>
      <c r="J4" s="826"/>
      <c r="K4" s="829" t="s">
        <v>136</v>
      </c>
      <c r="L4" s="826" t="s">
        <v>6</v>
      </c>
    </row>
    <row r="5" spans="1:14" ht="18" customHeight="1" x14ac:dyDescent="0.2">
      <c r="A5" s="827"/>
      <c r="B5" s="827"/>
      <c r="C5" s="827" t="s">
        <v>137</v>
      </c>
      <c r="D5" s="827"/>
      <c r="E5" s="827" t="s">
        <v>138</v>
      </c>
      <c r="F5" s="827"/>
      <c r="G5" s="827" t="s">
        <v>139</v>
      </c>
      <c r="H5" s="827"/>
      <c r="I5" s="827" t="s">
        <v>140</v>
      </c>
      <c r="J5" s="827"/>
      <c r="K5" s="830"/>
      <c r="L5" s="827"/>
    </row>
    <row r="6" spans="1:14" ht="18.75" customHeight="1" x14ac:dyDescent="0.2">
      <c r="A6" s="827"/>
      <c r="B6" s="827"/>
      <c r="C6" s="474" t="s">
        <v>163</v>
      </c>
      <c r="D6" s="474" t="s">
        <v>164</v>
      </c>
      <c r="E6" s="474" t="s">
        <v>163</v>
      </c>
      <c r="F6" s="474" t="s">
        <v>164</v>
      </c>
      <c r="G6" s="474" t="s">
        <v>163</v>
      </c>
      <c r="H6" s="474" t="s">
        <v>164</v>
      </c>
      <c r="I6" s="474" t="s">
        <v>163</v>
      </c>
      <c r="J6" s="474" t="s">
        <v>164</v>
      </c>
      <c r="K6" s="830"/>
      <c r="L6" s="827"/>
    </row>
    <row r="7" spans="1:14" ht="24.75" customHeight="1" thickBot="1" x14ac:dyDescent="0.25">
      <c r="A7" s="828"/>
      <c r="B7" s="828"/>
      <c r="C7" s="336" t="s">
        <v>359</v>
      </c>
      <c r="D7" s="336" t="s">
        <v>360</v>
      </c>
      <c r="E7" s="336" t="s">
        <v>359</v>
      </c>
      <c r="F7" s="336" t="s">
        <v>360</v>
      </c>
      <c r="G7" s="336" t="s">
        <v>359</v>
      </c>
      <c r="H7" s="336" t="s">
        <v>360</v>
      </c>
      <c r="I7" s="336" t="s">
        <v>359</v>
      </c>
      <c r="J7" s="336" t="s">
        <v>360</v>
      </c>
      <c r="K7" s="831"/>
      <c r="L7" s="828"/>
    </row>
    <row r="8" spans="1:14" ht="30" customHeight="1" x14ac:dyDescent="0.2">
      <c r="A8" s="832" t="s">
        <v>11</v>
      </c>
      <c r="B8" s="469" t="s">
        <v>110</v>
      </c>
      <c r="C8" s="594">
        <v>31.000000000000007</v>
      </c>
      <c r="D8" s="594">
        <v>34.999999999999993</v>
      </c>
      <c r="E8" s="594">
        <v>24.000000000000025</v>
      </c>
      <c r="F8" s="594">
        <v>29.000000000000021</v>
      </c>
      <c r="G8" s="594">
        <v>35.000000000000007</v>
      </c>
      <c r="H8" s="594">
        <v>48.000000000000036</v>
      </c>
      <c r="I8" s="594">
        <v>38.000000000000021</v>
      </c>
      <c r="J8" s="594">
        <v>35.000000000000007</v>
      </c>
      <c r="K8" s="290" t="s">
        <v>141</v>
      </c>
      <c r="L8" s="835" t="s">
        <v>12</v>
      </c>
    </row>
    <row r="9" spans="1:14" ht="30" customHeight="1" x14ac:dyDescent="0.2">
      <c r="A9" s="833"/>
      <c r="B9" s="468" t="s">
        <v>426</v>
      </c>
      <c r="C9" s="301">
        <v>333.00000000000006</v>
      </c>
      <c r="D9" s="301">
        <v>272.99999999999994</v>
      </c>
      <c r="E9" s="301">
        <v>303.00000000000006</v>
      </c>
      <c r="F9" s="301">
        <v>258.00000000000006</v>
      </c>
      <c r="G9" s="301">
        <v>293.00000000000011</v>
      </c>
      <c r="H9" s="301">
        <v>257.00000000000006</v>
      </c>
      <c r="I9" s="301">
        <v>336.00000000000006</v>
      </c>
      <c r="J9" s="301">
        <v>268.99999999999994</v>
      </c>
      <c r="K9" s="468" t="s">
        <v>143</v>
      </c>
      <c r="L9" s="836"/>
    </row>
    <row r="10" spans="1:14" ht="30" customHeight="1" x14ac:dyDescent="0.2">
      <c r="A10" s="833"/>
      <c r="B10" s="468" t="s">
        <v>425</v>
      </c>
      <c r="C10" s="301">
        <v>358</v>
      </c>
      <c r="D10" s="301">
        <v>308.99999999999989</v>
      </c>
      <c r="E10" s="301">
        <v>336.00000000000006</v>
      </c>
      <c r="F10" s="301">
        <v>303.99999999999994</v>
      </c>
      <c r="G10" s="301">
        <v>342</v>
      </c>
      <c r="H10" s="301">
        <v>304.00000000000011</v>
      </c>
      <c r="I10" s="301">
        <v>373.00000000000011</v>
      </c>
      <c r="J10" s="301">
        <v>324.00000000000006</v>
      </c>
      <c r="K10" s="468" t="s">
        <v>145</v>
      </c>
      <c r="L10" s="836"/>
    </row>
    <row r="11" spans="1:14" ht="30" customHeight="1" x14ac:dyDescent="0.2">
      <c r="A11" s="833"/>
      <c r="B11" s="468" t="s">
        <v>427</v>
      </c>
      <c r="C11" s="301">
        <v>317.99999999999994</v>
      </c>
      <c r="D11" s="301">
        <v>256.00000000000006</v>
      </c>
      <c r="E11" s="301">
        <v>298.99999999999989</v>
      </c>
      <c r="F11" s="301">
        <v>242.99999999999991</v>
      </c>
      <c r="G11" s="301">
        <v>303.00000000000006</v>
      </c>
      <c r="H11" s="301">
        <v>228.00000000000006</v>
      </c>
      <c r="I11" s="301">
        <v>323.00000000000006</v>
      </c>
      <c r="J11" s="301">
        <v>265.99999999999994</v>
      </c>
      <c r="K11" s="468" t="s">
        <v>147</v>
      </c>
      <c r="L11" s="836"/>
    </row>
    <row r="12" spans="1:14" ht="30" customHeight="1" x14ac:dyDescent="0.2">
      <c r="A12" s="833"/>
      <c r="B12" s="468" t="s">
        <v>428</v>
      </c>
      <c r="C12" s="301">
        <v>147</v>
      </c>
      <c r="D12" s="301">
        <v>120.99999999999999</v>
      </c>
      <c r="E12" s="301">
        <v>145.99999999999991</v>
      </c>
      <c r="F12" s="301">
        <v>118.00000000000001</v>
      </c>
      <c r="G12" s="301">
        <v>127.00000000000003</v>
      </c>
      <c r="H12" s="301">
        <v>117.99999999999999</v>
      </c>
      <c r="I12" s="301">
        <v>139.00000000000006</v>
      </c>
      <c r="J12" s="301">
        <v>122.00000000000001</v>
      </c>
      <c r="K12" s="468" t="s">
        <v>149</v>
      </c>
      <c r="L12" s="836"/>
    </row>
    <row r="13" spans="1:14" ht="30" customHeight="1" thickBot="1" x14ac:dyDescent="0.25">
      <c r="A13" s="834"/>
      <c r="B13" s="470" t="s">
        <v>39</v>
      </c>
      <c r="C13" s="304">
        <f>SUM(C8:C12)</f>
        <v>1187</v>
      </c>
      <c r="D13" s="304">
        <f t="shared" ref="D13:J13" si="0">SUM(D8:D12)</f>
        <v>993.99999999999977</v>
      </c>
      <c r="E13" s="304">
        <f t="shared" si="0"/>
        <v>1108</v>
      </c>
      <c r="F13" s="304">
        <f t="shared" si="0"/>
        <v>951.99999999999989</v>
      </c>
      <c r="G13" s="304">
        <f t="shared" si="0"/>
        <v>1100.0000000000002</v>
      </c>
      <c r="H13" s="304">
        <f t="shared" si="0"/>
        <v>955.00000000000023</v>
      </c>
      <c r="I13" s="304">
        <f t="shared" si="0"/>
        <v>1209.0000000000002</v>
      </c>
      <c r="J13" s="304">
        <f t="shared" si="0"/>
        <v>1016</v>
      </c>
      <c r="K13" s="131" t="s">
        <v>22</v>
      </c>
      <c r="L13" s="837"/>
      <c r="N13" s="117">
        <f>SUM(C13:J13)</f>
        <v>8521</v>
      </c>
    </row>
    <row r="14" spans="1:14" ht="30" customHeight="1" x14ac:dyDescent="0.2">
      <c r="A14" s="835" t="s">
        <v>13</v>
      </c>
      <c r="B14" s="469" t="s">
        <v>110</v>
      </c>
      <c r="C14" s="594">
        <v>0</v>
      </c>
      <c r="D14" s="594">
        <v>0</v>
      </c>
      <c r="E14" s="594">
        <v>0</v>
      </c>
      <c r="F14" s="594">
        <v>0</v>
      </c>
      <c r="G14" s="594">
        <v>0</v>
      </c>
      <c r="H14" s="594">
        <v>0</v>
      </c>
      <c r="I14" s="594">
        <v>0</v>
      </c>
      <c r="J14" s="594">
        <v>0</v>
      </c>
      <c r="K14" s="290" t="s">
        <v>141</v>
      </c>
      <c r="L14" s="835" t="s">
        <v>129</v>
      </c>
    </row>
    <row r="15" spans="1:14" ht="30" customHeight="1" x14ac:dyDescent="0.2">
      <c r="A15" s="836"/>
      <c r="B15" s="468" t="s">
        <v>426</v>
      </c>
      <c r="C15" s="300">
        <v>0</v>
      </c>
      <c r="D15" s="300">
        <v>0</v>
      </c>
      <c r="E15" s="300">
        <v>0</v>
      </c>
      <c r="F15" s="300">
        <v>0</v>
      </c>
      <c r="G15" s="300">
        <v>0</v>
      </c>
      <c r="H15" s="300">
        <v>0</v>
      </c>
      <c r="I15" s="300">
        <v>0</v>
      </c>
      <c r="J15" s="300">
        <v>0</v>
      </c>
      <c r="K15" s="468" t="s">
        <v>143</v>
      </c>
      <c r="L15" s="836"/>
    </row>
    <row r="16" spans="1:14" ht="30" customHeight="1" x14ac:dyDescent="0.2">
      <c r="A16" s="836"/>
      <c r="B16" s="468" t="s">
        <v>425</v>
      </c>
      <c r="C16" s="300">
        <v>0</v>
      </c>
      <c r="D16" s="300">
        <v>0</v>
      </c>
      <c r="E16" s="300">
        <v>0</v>
      </c>
      <c r="F16" s="300">
        <v>0</v>
      </c>
      <c r="G16" s="300">
        <v>0</v>
      </c>
      <c r="H16" s="300">
        <v>0</v>
      </c>
      <c r="I16" s="300">
        <v>0</v>
      </c>
      <c r="J16" s="300">
        <v>0</v>
      </c>
      <c r="K16" s="468" t="s">
        <v>145</v>
      </c>
      <c r="L16" s="836"/>
    </row>
    <row r="17" spans="1:12" ht="30" customHeight="1" x14ac:dyDescent="0.2">
      <c r="A17" s="836"/>
      <c r="B17" s="468" t="s">
        <v>427</v>
      </c>
      <c r="C17" s="300">
        <v>0</v>
      </c>
      <c r="D17" s="300">
        <v>0</v>
      </c>
      <c r="E17" s="300">
        <v>0</v>
      </c>
      <c r="F17" s="300">
        <v>0</v>
      </c>
      <c r="G17" s="300">
        <v>0</v>
      </c>
      <c r="H17" s="300">
        <v>0</v>
      </c>
      <c r="I17" s="300">
        <v>0</v>
      </c>
      <c r="J17" s="300">
        <v>0</v>
      </c>
      <c r="K17" s="468" t="s">
        <v>147</v>
      </c>
      <c r="L17" s="836"/>
    </row>
    <row r="18" spans="1:12" ht="30" customHeight="1" x14ac:dyDescent="0.2">
      <c r="A18" s="836"/>
      <c r="B18" s="468" t="s">
        <v>428</v>
      </c>
      <c r="C18" s="300">
        <v>0</v>
      </c>
      <c r="D18" s="300">
        <v>0</v>
      </c>
      <c r="E18" s="300">
        <v>0</v>
      </c>
      <c r="F18" s="300">
        <v>0</v>
      </c>
      <c r="G18" s="300">
        <v>0</v>
      </c>
      <c r="H18" s="300">
        <v>0</v>
      </c>
      <c r="I18" s="300">
        <v>0</v>
      </c>
      <c r="J18" s="300">
        <v>0</v>
      </c>
      <c r="K18" s="468" t="s">
        <v>149</v>
      </c>
      <c r="L18" s="836"/>
    </row>
    <row r="19" spans="1:12" ht="30" customHeight="1" thickBot="1" x14ac:dyDescent="0.25">
      <c r="A19" s="837"/>
      <c r="B19" s="470" t="s">
        <v>39</v>
      </c>
      <c r="C19" s="304">
        <v>0</v>
      </c>
      <c r="D19" s="304">
        <v>0</v>
      </c>
      <c r="E19" s="304">
        <v>0</v>
      </c>
      <c r="F19" s="304">
        <v>0</v>
      </c>
      <c r="G19" s="304">
        <v>0</v>
      </c>
      <c r="H19" s="304">
        <v>0</v>
      </c>
      <c r="I19" s="304">
        <v>0</v>
      </c>
      <c r="J19" s="304">
        <v>0</v>
      </c>
      <c r="K19" s="131" t="s">
        <v>22</v>
      </c>
      <c r="L19" s="837"/>
    </row>
    <row r="20" spans="1:12" ht="18" x14ac:dyDescent="0.2">
      <c r="A20" s="125"/>
      <c r="B20" s="125"/>
      <c r="C20" s="126"/>
      <c r="D20" s="126"/>
      <c r="E20" s="126"/>
      <c r="F20" s="126"/>
      <c r="G20" s="126"/>
      <c r="H20" s="126"/>
      <c r="I20" s="126"/>
      <c r="J20" s="126"/>
      <c r="K20" s="127"/>
      <c r="L20" s="128"/>
    </row>
    <row r="21" spans="1:12" ht="18" x14ac:dyDescent="0.2">
      <c r="A21" s="125"/>
      <c r="B21" s="125"/>
      <c r="C21" s="126"/>
      <c r="D21" s="126"/>
      <c r="E21" s="126"/>
      <c r="F21" s="126"/>
      <c r="G21" s="126"/>
      <c r="H21" s="126"/>
      <c r="I21" s="126"/>
      <c r="J21" s="126"/>
      <c r="K21" s="127"/>
      <c r="L21" s="128"/>
    </row>
    <row r="22" spans="1:12" ht="28.5" customHeight="1" thickBot="1" x14ac:dyDescent="0.25">
      <c r="A22" s="838" t="s">
        <v>302</v>
      </c>
      <c r="B22" s="838"/>
      <c r="C22" s="838"/>
      <c r="D22" s="838"/>
      <c r="E22" s="838"/>
      <c r="F22" s="838"/>
      <c r="G22" s="838"/>
      <c r="H22" s="838"/>
      <c r="I22" s="838"/>
      <c r="J22" s="838"/>
      <c r="K22" s="127"/>
      <c r="L22" s="511" t="s">
        <v>424</v>
      </c>
    </row>
    <row r="23" spans="1:12" ht="22.5" customHeight="1" thickTop="1" x14ac:dyDescent="0.2">
      <c r="A23" s="826" t="s">
        <v>1</v>
      </c>
      <c r="B23" s="826" t="s">
        <v>131</v>
      </c>
      <c r="C23" s="826" t="s">
        <v>132</v>
      </c>
      <c r="D23" s="826"/>
      <c r="E23" s="826" t="s">
        <v>133</v>
      </c>
      <c r="F23" s="826"/>
      <c r="G23" s="826" t="s">
        <v>134</v>
      </c>
      <c r="H23" s="826"/>
      <c r="I23" s="826" t="s">
        <v>135</v>
      </c>
      <c r="J23" s="826"/>
      <c r="K23" s="829" t="s">
        <v>136</v>
      </c>
      <c r="L23" s="826" t="s">
        <v>6</v>
      </c>
    </row>
    <row r="24" spans="1:12" ht="16.5" customHeight="1" x14ac:dyDescent="0.2">
      <c r="A24" s="827"/>
      <c r="B24" s="827"/>
      <c r="C24" s="827" t="s">
        <v>137</v>
      </c>
      <c r="D24" s="827"/>
      <c r="E24" s="827" t="s">
        <v>138</v>
      </c>
      <c r="F24" s="827"/>
      <c r="G24" s="827" t="s">
        <v>139</v>
      </c>
      <c r="H24" s="827"/>
      <c r="I24" s="827" t="s">
        <v>140</v>
      </c>
      <c r="J24" s="827"/>
      <c r="K24" s="830"/>
      <c r="L24" s="827"/>
    </row>
    <row r="25" spans="1:12" ht="17.25" customHeight="1" x14ac:dyDescent="0.2">
      <c r="A25" s="827"/>
      <c r="B25" s="827"/>
      <c r="C25" s="474" t="s">
        <v>163</v>
      </c>
      <c r="D25" s="474" t="s">
        <v>164</v>
      </c>
      <c r="E25" s="474" t="s">
        <v>163</v>
      </c>
      <c r="F25" s="474" t="s">
        <v>164</v>
      </c>
      <c r="G25" s="474" t="s">
        <v>163</v>
      </c>
      <c r="H25" s="474" t="s">
        <v>164</v>
      </c>
      <c r="I25" s="474" t="s">
        <v>163</v>
      </c>
      <c r="J25" s="474" t="s">
        <v>164</v>
      </c>
      <c r="K25" s="830"/>
      <c r="L25" s="827"/>
    </row>
    <row r="26" spans="1:12" ht="24.75" customHeight="1" thickBot="1" x14ac:dyDescent="0.25">
      <c r="A26" s="828"/>
      <c r="B26" s="828"/>
      <c r="C26" s="336" t="s">
        <v>359</v>
      </c>
      <c r="D26" s="336" t="s">
        <v>360</v>
      </c>
      <c r="E26" s="336" t="s">
        <v>359</v>
      </c>
      <c r="F26" s="336" t="s">
        <v>360</v>
      </c>
      <c r="G26" s="336" t="s">
        <v>359</v>
      </c>
      <c r="H26" s="336" t="s">
        <v>360</v>
      </c>
      <c r="I26" s="336" t="s">
        <v>359</v>
      </c>
      <c r="J26" s="336" t="s">
        <v>360</v>
      </c>
      <c r="K26" s="831"/>
      <c r="L26" s="828"/>
    </row>
    <row r="27" spans="1:12" ht="24" customHeight="1" x14ac:dyDescent="0.2">
      <c r="A27" s="832" t="s">
        <v>15</v>
      </c>
      <c r="B27" s="469" t="s">
        <v>110</v>
      </c>
      <c r="C27" s="594">
        <v>384.9999999999996</v>
      </c>
      <c r="D27" s="594">
        <v>334.00000000000006</v>
      </c>
      <c r="E27" s="594">
        <v>370.00000000000028</v>
      </c>
      <c r="F27" s="594">
        <v>336</v>
      </c>
      <c r="G27" s="594">
        <v>377.99999999999955</v>
      </c>
      <c r="H27" s="594">
        <v>340.99999999999994</v>
      </c>
      <c r="I27" s="594">
        <v>414.00000000000023</v>
      </c>
      <c r="J27" s="594">
        <v>370.00000000000006</v>
      </c>
      <c r="K27" s="290" t="s">
        <v>141</v>
      </c>
      <c r="L27" s="832" t="s">
        <v>16</v>
      </c>
    </row>
    <row r="28" spans="1:12" ht="24" customHeight="1" x14ac:dyDescent="0.2">
      <c r="A28" s="833"/>
      <c r="B28" s="468" t="s">
        <v>426</v>
      </c>
      <c r="C28" s="301">
        <v>782.99999999999932</v>
      </c>
      <c r="D28" s="301">
        <v>1032.0000000000007</v>
      </c>
      <c r="E28" s="301">
        <v>858.99999999999989</v>
      </c>
      <c r="F28" s="301">
        <v>986.00000000000023</v>
      </c>
      <c r="G28" s="301">
        <v>866.00000000000125</v>
      </c>
      <c r="H28" s="301">
        <v>937.99999999999955</v>
      </c>
      <c r="I28" s="301">
        <v>868.99999999999989</v>
      </c>
      <c r="J28" s="301">
        <v>907.99999999999989</v>
      </c>
      <c r="K28" s="468" t="s">
        <v>143</v>
      </c>
      <c r="L28" s="833"/>
    </row>
    <row r="29" spans="1:12" ht="24" customHeight="1" x14ac:dyDescent="0.2">
      <c r="A29" s="833"/>
      <c r="B29" s="468" t="s">
        <v>425</v>
      </c>
      <c r="C29" s="301">
        <v>978.99999999999955</v>
      </c>
      <c r="D29" s="301">
        <v>1159.0000000000011</v>
      </c>
      <c r="E29" s="301">
        <v>967.99999999999989</v>
      </c>
      <c r="F29" s="301">
        <v>1072.9999999999998</v>
      </c>
      <c r="G29" s="301">
        <v>1034.0000000000002</v>
      </c>
      <c r="H29" s="301">
        <v>1022</v>
      </c>
      <c r="I29" s="301">
        <v>1024.0000000000005</v>
      </c>
      <c r="J29" s="301">
        <v>1089</v>
      </c>
      <c r="K29" s="468" t="s">
        <v>145</v>
      </c>
      <c r="L29" s="833"/>
    </row>
    <row r="30" spans="1:12" ht="24" customHeight="1" x14ac:dyDescent="0.2">
      <c r="A30" s="833"/>
      <c r="B30" s="468" t="s">
        <v>427</v>
      </c>
      <c r="C30" s="301">
        <v>1034.9999999999998</v>
      </c>
      <c r="D30" s="301">
        <v>1150.9999999999991</v>
      </c>
      <c r="E30" s="301">
        <v>1029.0000000000002</v>
      </c>
      <c r="F30" s="301">
        <v>1105.9999999999991</v>
      </c>
      <c r="G30" s="301">
        <v>1061.0000000000007</v>
      </c>
      <c r="H30" s="301">
        <v>1061.0000000000011</v>
      </c>
      <c r="I30" s="301">
        <v>1121.0000000000014</v>
      </c>
      <c r="J30" s="303">
        <v>1105.9999999999998</v>
      </c>
      <c r="K30" s="468" t="s">
        <v>147</v>
      </c>
      <c r="L30" s="833"/>
    </row>
    <row r="31" spans="1:12" ht="24" customHeight="1" x14ac:dyDescent="0.2">
      <c r="A31" s="833"/>
      <c r="B31" s="468" t="s">
        <v>428</v>
      </c>
      <c r="C31" s="301">
        <v>784.00000000000045</v>
      </c>
      <c r="D31" s="301">
        <v>930.99999999999977</v>
      </c>
      <c r="E31" s="301">
        <v>815.00000000000045</v>
      </c>
      <c r="F31" s="301">
        <v>919.99999999999852</v>
      </c>
      <c r="G31" s="301">
        <v>804.00000000000057</v>
      </c>
      <c r="H31" s="301">
        <v>862.00000000000023</v>
      </c>
      <c r="I31" s="301">
        <v>995.99999999999989</v>
      </c>
      <c r="J31" s="301">
        <v>1011.0000000000011</v>
      </c>
      <c r="K31" s="468" t="s">
        <v>149</v>
      </c>
      <c r="L31" s="833"/>
    </row>
    <row r="32" spans="1:12" ht="24" customHeight="1" thickBot="1" x14ac:dyDescent="0.25">
      <c r="A32" s="834"/>
      <c r="B32" s="470" t="s">
        <v>39</v>
      </c>
      <c r="C32" s="304">
        <f>SUM(C27:C31)</f>
        <v>3965.9999999999986</v>
      </c>
      <c r="D32" s="304">
        <f t="shared" ref="D32:J32" si="1">SUM(D27:D31)</f>
        <v>4607.0000000000009</v>
      </c>
      <c r="E32" s="304">
        <f t="shared" si="1"/>
        <v>4041.0000000000005</v>
      </c>
      <c r="F32" s="304">
        <f t="shared" si="1"/>
        <v>4420.9999999999973</v>
      </c>
      <c r="G32" s="304">
        <f t="shared" si="1"/>
        <v>4143.0000000000027</v>
      </c>
      <c r="H32" s="304">
        <f t="shared" si="1"/>
        <v>4224.0000000000009</v>
      </c>
      <c r="I32" s="304">
        <f t="shared" si="1"/>
        <v>4424.0000000000018</v>
      </c>
      <c r="J32" s="304">
        <f t="shared" si="1"/>
        <v>4484.0000000000009</v>
      </c>
      <c r="K32" s="131" t="s">
        <v>22</v>
      </c>
      <c r="L32" s="834"/>
    </row>
    <row r="33" spans="1:12" ht="24" customHeight="1" x14ac:dyDescent="0.2">
      <c r="A33" s="839" t="s">
        <v>17</v>
      </c>
      <c r="B33" s="288" t="s">
        <v>110</v>
      </c>
      <c r="C33" s="300">
        <v>0</v>
      </c>
      <c r="D33" s="300">
        <v>0</v>
      </c>
      <c r="E33" s="300">
        <v>0</v>
      </c>
      <c r="F33" s="300">
        <v>0</v>
      </c>
      <c r="G33" s="300">
        <v>0</v>
      </c>
      <c r="H33" s="300">
        <v>0</v>
      </c>
      <c r="I33" s="300">
        <v>0</v>
      </c>
      <c r="J33" s="300">
        <v>0</v>
      </c>
      <c r="K33" s="289" t="s">
        <v>141</v>
      </c>
      <c r="L33" s="839" t="s">
        <v>18</v>
      </c>
    </row>
    <row r="34" spans="1:12" ht="24" customHeight="1" x14ac:dyDescent="0.2">
      <c r="A34" s="833"/>
      <c r="B34" s="468" t="s">
        <v>426</v>
      </c>
      <c r="C34" s="300">
        <v>0</v>
      </c>
      <c r="D34" s="300">
        <v>0</v>
      </c>
      <c r="E34" s="300">
        <v>0</v>
      </c>
      <c r="F34" s="300">
        <v>0</v>
      </c>
      <c r="G34" s="300">
        <v>0</v>
      </c>
      <c r="H34" s="300">
        <v>0</v>
      </c>
      <c r="I34" s="300">
        <v>0</v>
      </c>
      <c r="J34" s="300">
        <v>0</v>
      </c>
      <c r="K34" s="120" t="s">
        <v>143</v>
      </c>
      <c r="L34" s="833"/>
    </row>
    <row r="35" spans="1:12" ht="24" customHeight="1" x14ac:dyDescent="0.2">
      <c r="A35" s="833"/>
      <c r="B35" s="468" t="s">
        <v>425</v>
      </c>
      <c r="C35" s="300">
        <v>0</v>
      </c>
      <c r="D35" s="300">
        <v>0</v>
      </c>
      <c r="E35" s="300">
        <v>0</v>
      </c>
      <c r="F35" s="300">
        <v>0</v>
      </c>
      <c r="G35" s="300">
        <v>0</v>
      </c>
      <c r="H35" s="300">
        <v>0</v>
      </c>
      <c r="I35" s="300">
        <v>0</v>
      </c>
      <c r="J35" s="300">
        <v>0</v>
      </c>
      <c r="K35" s="120" t="s">
        <v>145</v>
      </c>
      <c r="L35" s="833"/>
    </row>
    <row r="36" spans="1:12" ht="24" customHeight="1" x14ac:dyDescent="0.2">
      <c r="A36" s="833"/>
      <c r="B36" s="468" t="s">
        <v>427</v>
      </c>
      <c r="C36" s="300">
        <v>0</v>
      </c>
      <c r="D36" s="300">
        <v>0</v>
      </c>
      <c r="E36" s="300">
        <v>0</v>
      </c>
      <c r="F36" s="300">
        <v>0</v>
      </c>
      <c r="G36" s="300">
        <v>0</v>
      </c>
      <c r="H36" s="300">
        <v>0</v>
      </c>
      <c r="I36" s="300">
        <v>0</v>
      </c>
      <c r="J36" s="300">
        <v>0</v>
      </c>
      <c r="K36" s="120" t="s">
        <v>147</v>
      </c>
      <c r="L36" s="833"/>
    </row>
    <row r="37" spans="1:12" ht="24" customHeight="1" x14ac:dyDescent="0.2">
      <c r="A37" s="833"/>
      <c r="B37" s="468" t="s">
        <v>428</v>
      </c>
      <c r="C37" s="300">
        <v>0</v>
      </c>
      <c r="D37" s="300">
        <v>0</v>
      </c>
      <c r="E37" s="300">
        <v>0</v>
      </c>
      <c r="F37" s="300">
        <v>0</v>
      </c>
      <c r="G37" s="300">
        <v>0</v>
      </c>
      <c r="H37" s="300">
        <v>0</v>
      </c>
      <c r="I37" s="300">
        <v>0</v>
      </c>
      <c r="J37" s="300">
        <v>0</v>
      </c>
      <c r="K37" s="120" t="s">
        <v>149</v>
      </c>
      <c r="L37" s="833"/>
    </row>
    <row r="38" spans="1:12" ht="24" customHeight="1" thickBot="1" x14ac:dyDescent="0.25">
      <c r="A38" s="841"/>
      <c r="B38" s="130" t="s">
        <v>39</v>
      </c>
      <c r="C38" s="595">
        <v>0</v>
      </c>
      <c r="D38" s="595">
        <v>0</v>
      </c>
      <c r="E38" s="595">
        <v>0</v>
      </c>
      <c r="F38" s="595">
        <v>0</v>
      </c>
      <c r="G38" s="595">
        <v>0</v>
      </c>
      <c r="H38" s="595">
        <v>0</v>
      </c>
      <c r="I38" s="595">
        <v>0</v>
      </c>
      <c r="J38" s="595">
        <v>0</v>
      </c>
      <c r="K38" s="129" t="s">
        <v>22</v>
      </c>
      <c r="L38" s="841"/>
    </row>
    <row r="39" spans="1:12" ht="24" customHeight="1" x14ac:dyDescent="0.2">
      <c r="A39" s="832" t="s">
        <v>19</v>
      </c>
      <c r="B39" s="469" t="s">
        <v>110</v>
      </c>
      <c r="C39" s="594">
        <v>2</v>
      </c>
      <c r="D39" s="594">
        <v>2</v>
      </c>
      <c r="E39" s="594">
        <v>2</v>
      </c>
      <c r="F39" s="594">
        <v>2</v>
      </c>
      <c r="G39" s="594">
        <v>3</v>
      </c>
      <c r="H39" s="594">
        <v>6</v>
      </c>
      <c r="I39" s="594">
        <v>5</v>
      </c>
      <c r="J39" s="594">
        <v>8</v>
      </c>
      <c r="K39" s="290" t="s">
        <v>141</v>
      </c>
      <c r="L39" s="832" t="s">
        <v>20</v>
      </c>
    </row>
    <row r="40" spans="1:12" ht="24" customHeight="1" x14ac:dyDescent="0.2">
      <c r="A40" s="833"/>
      <c r="B40" s="468" t="s">
        <v>426</v>
      </c>
      <c r="C40" s="301">
        <v>6.9999999999999991</v>
      </c>
      <c r="D40" s="301">
        <v>3</v>
      </c>
      <c r="E40" s="301">
        <v>8</v>
      </c>
      <c r="F40" s="301">
        <v>5</v>
      </c>
      <c r="G40" s="301">
        <v>8</v>
      </c>
      <c r="H40" s="301">
        <v>9</v>
      </c>
      <c r="I40" s="301">
        <v>10</v>
      </c>
      <c r="J40" s="301">
        <v>9</v>
      </c>
      <c r="K40" s="468" t="s">
        <v>143</v>
      </c>
      <c r="L40" s="833"/>
    </row>
    <row r="41" spans="1:12" ht="24" customHeight="1" x14ac:dyDescent="0.2">
      <c r="A41" s="833"/>
      <c r="B41" s="468" t="s">
        <v>425</v>
      </c>
      <c r="C41" s="301">
        <v>21</v>
      </c>
      <c r="D41" s="301">
        <v>9</v>
      </c>
      <c r="E41" s="301">
        <v>24</v>
      </c>
      <c r="F41" s="301">
        <v>9</v>
      </c>
      <c r="G41" s="301">
        <v>30</v>
      </c>
      <c r="H41" s="301">
        <v>11</v>
      </c>
      <c r="I41" s="301">
        <v>32</v>
      </c>
      <c r="J41" s="301">
        <v>11</v>
      </c>
      <c r="K41" s="468" t="s">
        <v>145</v>
      </c>
      <c r="L41" s="833"/>
    </row>
    <row r="42" spans="1:12" ht="24" customHeight="1" x14ac:dyDescent="0.2">
      <c r="A42" s="833"/>
      <c r="B42" s="468" t="s">
        <v>427</v>
      </c>
      <c r="C42" s="301">
        <v>5</v>
      </c>
      <c r="D42" s="301">
        <v>9</v>
      </c>
      <c r="E42" s="301">
        <v>5</v>
      </c>
      <c r="F42" s="301">
        <v>9</v>
      </c>
      <c r="G42" s="301">
        <v>5</v>
      </c>
      <c r="H42" s="301">
        <v>9</v>
      </c>
      <c r="I42" s="301">
        <v>5</v>
      </c>
      <c r="J42" s="301">
        <v>9</v>
      </c>
      <c r="K42" s="468" t="s">
        <v>147</v>
      </c>
      <c r="L42" s="833"/>
    </row>
    <row r="43" spans="1:12" s="215" customFormat="1" ht="24" customHeight="1" x14ac:dyDescent="0.2">
      <c r="A43" s="833"/>
      <c r="B43" s="468" t="s">
        <v>428</v>
      </c>
      <c r="C43" s="303">
        <v>8</v>
      </c>
      <c r="D43" s="303">
        <v>2</v>
      </c>
      <c r="E43" s="303">
        <v>8</v>
      </c>
      <c r="F43" s="303">
        <v>2</v>
      </c>
      <c r="G43" s="303">
        <v>8</v>
      </c>
      <c r="H43" s="303">
        <v>2</v>
      </c>
      <c r="I43" s="303">
        <v>8</v>
      </c>
      <c r="J43" s="303">
        <v>2</v>
      </c>
      <c r="K43" s="228" t="s">
        <v>149</v>
      </c>
      <c r="L43" s="833"/>
    </row>
    <row r="44" spans="1:12" ht="24" customHeight="1" thickBot="1" x14ac:dyDescent="0.25">
      <c r="A44" s="834"/>
      <c r="B44" s="470" t="s">
        <v>39</v>
      </c>
      <c r="C44" s="304">
        <f>SUM(C39:C43)</f>
        <v>43</v>
      </c>
      <c r="D44" s="304">
        <f t="shared" ref="D44:J44" si="2">SUM(D39:D43)</f>
        <v>25</v>
      </c>
      <c r="E44" s="304">
        <f t="shared" si="2"/>
        <v>47</v>
      </c>
      <c r="F44" s="304">
        <f t="shared" si="2"/>
        <v>27</v>
      </c>
      <c r="G44" s="304">
        <f t="shared" si="2"/>
        <v>54</v>
      </c>
      <c r="H44" s="304">
        <f t="shared" si="2"/>
        <v>37</v>
      </c>
      <c r="I44" s="304">
        <f t="shared" si="2"/>
        <v>60</v>
      </c>
      <c r="J44" s="304">
        <f t="shared" si="2"/>
        <v>39</v>
      </c>
      <c r="K44" s="131" t="s">
        <v>22</v>
      </c>
      <c r="L44" s="834"/>
    </row>
    <row r="45" spans="1:12" ht="24" customHeight="1" x14ac:dyDescent="0.2">
      <c r="A45" s="839" t="s">
        <v>39</v>
      </c>
      <c r="B45" s="121" t="s">
        <v>110</v>
      </c>
      <c r="C45" s="300">
        <f t="shared" ref="C45:J50" si="3">SUM(C8,C14,C27,C33,C39)</f>
        <v>417.9999999999996</v>
      </c>
      <c r="D45" s="300">
        <f t="shared" si="3"/>
        <v>371.00000000000006</v>
      </c>
      <c r="E45" s="300">
        <f t="shared" si="3"/>
        <v>396.00000000000028</v>
      </c>
      <c r="F45" s="300">
        <f t="shared" si="3"/>
        <v>367</v>
      </c>
      <c r="G45" s="300">
        <f t="shared" si="3"/>
        <v>415.99999999999955</v>
      </c>
      <c r="H45" s="300">
        <f t="shared" si="3"/>
        <v>395</v>
      </c>
      <c r="I45" s="300">
        <f t="shared" si="3"/>
        <v>457.00000000000023</v>
      </c>
      <c r="J45" s="300">
        <f t="shared" si="3"/>
        <v>413.00000000000006</v>
      </c>
      <c r="K45" s="122" t="s">
        <v>141</v>
      </c>
      <c r="L45" s="839" t="s">
        <v>22</v>
      </c>
    </row>
    <row r="46" spans="1:12" ht="24" customHeight="1" x14ac:dyDescent="0.2">
      <c r="A46" s="833"/>
      <c r="B46" s="120" t="s">
        <v>142</v>
      </c>
      <c r="C46" s="300">
        <f t="shared" si="3"/>
        <v>1122.9999999999993</v>
      </c>
      <c r="D46" s="300">
        <f t="shared" si="3"/>
        <v>1308.0000000000007</v>
      </c>
      <c r="E46" s="300">
        <f t="shared" si="3"/>
        <v>1170</v>
      </c>
      <c r="F46" s="300">
        <f t="shared" si="3"/>
        <v>1249.0000000000002</v>
      </c>
      <c r="G46" s="300">
        <f t="shared" si="3"/>
        <v>1167.0000000000014</v>
      </c>
      <c r="H46" s="300">
        <f t="shared" si="3"/>
        <v>1203.9999999999995</v>
      </c>
      <c r="I46" s="300">
        <f t="shared" si="3"/>
        <v>1215</v>
      </c>
      <c r="J46" s="300">
        <f t="shared" si="3"/>
        <v>1185.9999999999998</v>
      </c>
      <c r="K46" s="120" t="s">
        <v>143</v>
      </c>
      <c r="L46" s="833"/>
    </row>
    <row r="47" spans="1:12" ht="24" customHeight="1" x14ac:dyDescent="0.2">
      <c r="A47" s="833"/>
      <c r="B47" s="120" t="s">
        <v>144</v>
      </c>
      <c r="C47" s="300">
        <f t="shared" si="3"/>
        <v>1357.9999999999995</v>
      </c>
      <c r="D47" s="300">
        <f t="shared" si="3"/>
        <v>1477.0000000000009</v>
      </c>
      <c r="E47" s="300">
        <f t="shared" si="3"/>
        <v>1328</v>
      </c>
      <c r="F47" s="300">
        <f t="shared" si="3"/>
        <v>1385.9999999999998</v>
      </c>
      <c r="G47" s="300">
        <f t="shared" si="3"/>
        <v>1406.0000000000002</v>
      </c>
      <c r="H47" s="300">
        <f t="shared" si="3"/>
        <v>1337</v>
      </c>
      <c r="I47" s="300">
        <f t="shared" si="3"/>
        <v>1429.0000000000005</v>
      </c>
      <c r="J47" s="300">
        <f t="shared" si="3"/>
        <v>1424</v>
      </c>
      <c r="K47" s="120" t="s">
        <v>145</v>
      </c>
      <c r="L47" s="833"/>
    </row>
    <row r="48" spans="1:12" ht="24" customHeight="1" x14ac:dyDescent="0.2">
      <c r="A48" s="833"/>
      <c r="B48" s="120" t="s">
        <v>146</v>
      </c>
      <c r="C48" s="300">
        <f t="shared" si="3"/>
        <v>1357.9999999999998</v>
      </c>
      <c r="D48" s="300">
        <f t="shared" si="3"/>
        <v>1415.9999999999991</v>
      </c>
      <c r="E48" s="300">
        <f t="shared" si="3"/>
        <v>1333</v>
      </c>
      <c r="F48" s="300">
        <f t="shared" si="3"/>
        <v>1357.9999999999991</v>
      </c>
      <c r="G48" s="300">
        <f t="shared" si="3"/>
        <v>1369.0000000000007</v>
      </c>
      <c r="H48" s="300">
        <f t="shared" si="3"/>
        <v>1298.0000000000011</v>
      </c>
      <c r="I48" s="300">
        <f t="shared" si="3"/>
        <v>1449.0000000000014</v>
      </c>
      <c r="J48" s="300">
        <f t="shared" si="3"/>
        <v>1380.9999999999998</v>
      </c>
      <c r="K48" s="120" t="s">
        <v>147</v>
      </c>
      <c r="L48" s="833"/>
    </row>
    <row r="49" spans="1:12" ht="24" customHeight="1" x14ac:dyDescent="0.2">
      <c r="A49" s="833"/>
      <c r="B49" s="120" t="s">
        <v>148</v>
      </c>
      <c r="C49" s="300">
        <f t="shared" si="3"/>
        <v>939.00000000000045</v>
      </c>
      <c r="D49" s="300">
        <f t="shared" si="3"/>
        <v>1053.9999999999998</v>
      </c>
      <c r="E49" s="300">
        <f t="shared" si="3"/>
        <v>969.00000000000034</v>
      </c>
      <c r="F49" s="300">
        <f t="shared" si="3"/>
        <v>1039.9999999999986</v>
      </c>
      <c r="G49" s="300">
        <f t="shared" si="3"/>
        <v>939.00000000000057</v>
      </c>
      <c r="H49" s="300">
        <f t="shared" si="3"/>
        <v>982.00000000000023</v>
      </c>
      <c r="I49" s="300">
        <f t="shared" si="3"/>
        <v>1143</v>
      </c>
      <c r="J49" s="300">
        <f t="shared" si="3"/>
        <v>1135.0000000000011</v>
      </c>
      <c r="K49" s="120" t="s">
        <v>149</v>
      </c>
      <c r="L49" s="833"/>
    </row>
    <row r="50" spans="1:12" ht="24" customHeight="1" thickBot="1" x14ac:dyDescent="0.25">
      <c r="A50" s="840"/>
      <c r="B50" s="123" t="s">
        <v>39</v>
      </c>
      <c r="C50" s="302">
        <f t="shared" si="3"/>
        <v>5195.9999999999982</v>
      </c>
      <c r="D50" s="302">
        <f t="shared" si="3"/>
        <v>5626.0000000000009</v>
      </c>
      <c r="E50" s="302">
        <f t="shared" si="3"/>
        <v>5196</v>
      </c>
      <c r="F50" s="302">
        <f t="shared" si="3"/>
        <v>5399.9999999999973</v>
      </c>
      <c r="G50" s="302">
        <f t="shared" si="3"/>
        <v>5297.0000000000027</v>
      </c>
      <c r="H50" s="302">
        <f t="shared" si="3"/>
        <v>5216.0000000000009</v>
      </c>
      <c r="I50" s="302">
        <f t="shared" si="3"/>
        <v>5693.0000000000018</v>
      </c>
      <c r="J50" s="302">
        <f t="shared" si="3"/>
        <v>5539.0000000000009</v>
      </c>
      <c r="K50" s="124" t="s">
        <v>22</v>
      </c>
      <c r="L50" s="840"/>
    </row>
    <row r="51" spans="1:12" ht="15" thickTop="1" x14ac:dyDescent="0.2"/>
  </sheetData>
  <mergeCells count="39">
    <mergeCell ref="A45:A50"/>
    <mergeCell ref="L45:L50"/>
    <mergeCell ref="A27:A32"/>
    <mergeCell ref="L27:L32"/>
    <mergeCell ref="A33:A38"/>
    <mergeCell ref="L33:L38"/>
    <mergeCell ref="A39:A44"/>
    <mergeCell ref="L39:L44"/>
    <mergeCell ref="I23:J23"/>
    <mergeCell ref="K23:K26"/>
    <mergeCell ref="L23:L26"/>
    <mergeCell ref="C24:D24"/>
    <mergeCell ref="E24:F24"/>
    <mergeCell ref="G24:H24"/>
    <mergeCell ref="I24:J24"/>
    <mergeCell ref="A8:A13"/>
    <mergeCell ref="L8:L13"/>
    <mergeCell ref="A14:A19"/>
    <mergeCell ref="L14:L19"/>
    <mergeCell ref="A22:J22"/>
    <mergeCell ref="A23:A26"/>
    <mergeCell ref="B23:B26"/>
    <mergeCell ref="C23:D23"/>
    <mergeCell ref="E23:F23"/>
    <mergeCell ref="G23:H23"/>
    <mergeCell ref="A1:L1"/>
    <mergeCell ref="A2:L2"/>
    <mergeCell ref="A4:A7"/>
    <mergeCell ref="B4:B7"/>
    <mergeCell ref="C4:D4"/>
    <mergeCell ref="E4:F4"/>
    <mergeCell ref="G4:H4"/>
    <mergeCell ref="I4:J4"/>
    <mergeCell ref="K4:K7"/>
    <mergeCell ref="L4:L7"/>
    <mergeCell ref="C5:D5"/>
    <mergeCell ref="E5:F5"/>
    <mergeCell ref="G5:H5"/>
    <mergeCell ref="I5:J5"/>
  </mergeCells>
  <printOptions horizontalCentered="1"/>
  <pageMargins left="0.39370078740157483" right="0.39370078740157483" top="0.59055118110236227" bottom="0.39370078740157483" header="0.59055118110236227" footer="0.39370078740157483"/>
  <pageSetup paperSize="9" scale="77" firstPageNumber="27" orientation="landscape" horizontalDpi="300" verticalDpi="300" r:id="rId1"/>
  <rowBreaks count="1" manualBreakCount="1">
    <brk id="21" max="11" man="1"/>
  </rowBreaks>
  <ignoredErrors>
    <ignoredError sqref="C44:J44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L134"/>
  <sheetViews>
    <sheetView rightToLeft="1" view="pageBreakPreview" topLeftCell="A124" zoomScale="80" zoomScaleSheetLayoutView="80" workbookViewId="0">
      <selection activeCell="E145" sqref="E145"/>
    </sheetView>
  </sheetViews>
  <sheetFormatPr defaultColWidth="9.125" defaultRowHeight="14.25" x14ac:dyDescent="0.2"/>
  <cols>
    <col min="1" max="1" width="10.875" style="133" customWidth="1"/>
    <col min="2" max="2" width="11.625" style="133" customWidth="1"/>
    <col min="3" max="4" width="10.25" style="133" customWidth="1"/>
    <col min="5" max="5" width="10.125" style="133" customWidth="1"/>
    <col min="6" max="6" width="10.25" style="133" customWidth="1"/>
    <col min="7" max="9" width="11" style="133" customWidth="1"/>
    <col min="10" max="10" width="10.125" style="133" customWidth="1"/>
    <col min="11" max="11" width="16" style="133" customWidth="1"/>
    <col min="12" max="12" width="14.75" style="133" customWidth="1"/>
    <col min="13" max="16384" width="9.125" style="133"/>
  </cols>
  <sheetData>
    <row r="1" spans="1:12" ht="21.75" customHeight="1" x14ac:dyDescent="0.2">
      <c r="A1" s="842" t="s">
        <v>151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</row>
    <row r="2" spans="1:12" ht="36.75" customHeight="1" x14ac:dyDescent="0.2">
      <c r="A2" s="842" t="s">
        <v>323</v>
      </c>
      <c r="B2" s="842"/>
      <c r="C2" s="842"/>
      <c r="D2" s="842"/>
      <c r="E2" s="842"/>
      <c r="F2" s="842"/>
      <c r="G2" s="842"/>
      <c r="H2" s="842"/>
      <c r="I2" s="842"/>
      <c r="J2" s="842"/>
      <c r="K2" s="842"/>
      <c r="L2" s="842"/>
    </row>
    <row r="3" spans="1:12" s="230" customFormat="1" ht="27" customHeight="1" thickBot="1" x14ac:dyDescent="0.25">
      <c r="A3" s="843" t="s">
        <v>294</v>
      </c>
      <c r="B3" s="843"/>
      <c r="C3" s="843"/>
      <c r="D3" s="843"/>
      <c r="E3" s="843"/>
      <c r="F3" s="843"/>
      <c r="G3" s="843"/>
      <c r="H3" s="843"/>
      <c r="I3" s="843"/>
      <c r="J3" s="843"/>
      <c r="K3" s="229"/>
      <c r="L3" s="512" t="s">
        <v>295</v>
      </c>
    </row>
    <row r="4" spans="1:12" ht="21.75" customHeight="1" thickTop="1" x14ac:dyDescent="0.2">
      <c r="A4" s="844" t="s">
        <v>0</v>
      </c>
      <c r="B4" s="848" t="s">
        <v>131</v>
      </c>
      <c r="C4" s="826" t="s">
        <v>132</v>
      </c>
      <c r="D4" s="826"/>
      <c r="E4" s="826" t="s">
        <v>133</v>
      </c>
      <c r="F4" s="826"/>
      <c r="G4" s="826" t="s">
        <v>134</v>
      </c>
      <c r="H4" s="826"/>
      <c r="I4" s="826" t="s">
        <v>135</v>
      </c>
      <c r="J4" s="826"/>
      <c r="K4" s="848" t="s">
        <v>136</v>
      </c>
      <c r="L4" s="844" t="s">
        <v>152</v>
      </c>
    </row>
    <row r="5" spans="1:12" ht="27" customHeight="1" x14ac:dyDescent="0.2">
      <c r="A5" s="845"/>
      <c r="B5" s="849"/>
      <c r="C5" s="827" t="s">
        <v>137</v>
      </c>
      <c r="D5" s="827"/>
      <c r="E5" s="827" t="s">
        <v>138</v>
      </c>
      <c r="F5" s="827"/>
      <c r="G5" s="827" t="s">
        <v>139</v>
      </c>
      <c r="H5" s="827"/>
      <c r="I5" s="827" t="s">
        <v>140</v>
      </c>
      <c r="J5" s="827"/>
      <c r="K5" s="849"/>
      <c r="L5" s="845"/>
    </row>
    <row r="6" spans="1:12" ht="20.25" customHeight="1" x14ac:dyDescent="0.2">
      <c r="A6" s="846"/>
      <c r="B6" s="849"/>
      <c r="C6" s="474" t="s">
        <v>163</v>
      </c>
      <c r="D6" s="474" t="s">
        <v>164</v>
      </c>
      <c r="E6" s="474" t="s">
        <v>163</v>
      </c>
      <c r="F6" s="474" t="s">
        <v>164</v>
      </c>
      <c r="G6" s="474" t="s">
        <v>163</v>
      </c>
      <c r="H6" s="474" t="s">
        <v>164</v>
      </c>
      <c r="I6" s="474" t="s">
        <v>163</v>
      </c>
      <c r="J6" s="474" t="s">
        <v>164</v>
      </c>
      <c r="K6" s="849"/>
      <c r="L6" s="846"/>
    </row>
    <row r="7" spans="1:12" ht="20.25" customHeight="1" thickBot="1" x14ac:dyDescent="0.25">
      <c r="A7" s="847"/>
      <c r="B7" s="850"/>
      <c r="C7" s="336" t="s">
        <v>359</v>
      </c>
      <c r="D7" s="336" t="s">
        <v>360</v>
      </c>
      <c r="E7" s="336" t="s">
        <v>359</v>
      </c>
      <c r="F7" s="336" t="s">
        <v>360</v>
      </c>
      <c r="G7" s="336" t="s">
        <v>359</v>
      </c>
      <c r="H7" s="336" t="s">
        <v>360</v>
      </c>
      <c r="I7" s="336" t="s">
        <v>359</v>
      </c>
      <c r="J7" s="336" t="s">
        <v>360</v>
      </c>
      <c r="K7" s="850"/>
      <c r="L7" s="847"/>
    </row>
    <row r="8" spans="1:12" ht="15" customHeight="1" x14ac:dyDescent="0.2">
      <c r="A8" s="851" t="s">
        <v>41</v>
      </c>
      <c r="B8" s="473" t="s">
        <v>153</v>
      </c>
      <c r="C8" s="305">
        <v>8.0000000000000018</v>
      </c>
      <c r="D8" s="305">
        <v>10.000000000000002</v>
      </c>
      <c r="E8" s="305">
        <v>5</v>
      </c>
      <c r="F8" s="305">
        <v>3.9999999999999991</v>
      </c>
      <c r="G8" s="305">
        <v>6.0000000000000009</v>
      </c>
      <c r="H8" s="305">
        <v>5.9999999999999991</v>
      </c>
      <c r="I8" s="305">
        <v>10.000000000000002</v>
      </c>
      <c r="J8" s="305">
        <v>5.9999999999999991</v>
      </c>
      <c r="K8" s="666" t="s">
        <v>141</v>
      </c>
      <c r="L8" s="852" t="s">
        <v>154</v>
      </c>
    </row>
    <row r="9" spans="1:12" ht="15" customHeight="1" x14ac:dyDescent="0.2">
      <c r="A9" s="846"/>
      <c r="B9" s="468" t="s">
        <v>426</v>
      </c>
      <c r="C9" s="136">
        <v>22.000000000000007</v>
      </c>
      <c r="D9" s="136">
        <v>16.999999999999993</v>
      </c>
      <c r="E9" s="136">
        <v>22.999999999999993</v>
      </c>
      <c r="F9" s="136">
        <v>16.000000000000004</v>
      </c>
      <c r="G9" s="136">
        <v>15.000000000000002</v>
      </c>
      <c r="H9" s="136">
        <v>11.000000000000002</v>
      </c>
      <c r="I9" s="136">
        <v>32</v>
      </c>
      <c r="J9" s="136">
        <v>25</v>
      </c>
      <c r="K9" s="676" t="s">
        <v>471</v>
      </c>
      <c r="L9" s="853"/>
    </row>
    <row r="10" spans="1:12" ht="15" customHeight="1" x14ac:dyDescent="0.2">
      <c r="A10" s="846"/>
      <c r="B10" s="468" t="s">
        <v>425</v>
      </c>
      <c r="C10" s="136">
        <v>73.000000000000028</v>
      </c>
      <c r="D10" s="136">
        <v>60.000000000000007</v>
      </c>
      <c r="E10" s="136">
        <v>68</v>
      </c>
      <c r="F10" s="136">
        <v>54.000000000000021</v>
      </c>
      <c r="G10" s="136">
        <v>74.000000000000028</v>
      </c>
      <c r="H10" s="136">
        <v>62.000000000000007</v>
      </c>
      <c r="I10" s="136">
        <v>100.99999999999999</v>
      </c>
      <c r="J10" s="136">
        <v>89.000000000000014</v>
      </c>
      <c r="K10" s="676" t="s">
        <v>468</v>
      </c>
      <c r="L10" s="853"/>
    </row>
    <row r="11" spans="1:12" ht="15" customHeight="1" x14ac:dyDescent="0.2">
      <c r="A11" s="846"/>
      <c r="B11" s="468" t="s">
        <v>427</v>
      </c>
      <c r="C11" s="136">
        <v>113</v>
      </c>
      <c r="D11" s="136">
        <v>98.999999999999986</v>
      </c>
      <c r="E11" s="136">
        <v>103</v>
      </c>
      <c r="F11" s="136">
        <v>94.999999999999986</v>
      </c>
      <c r="G11" s="136">
        <v>109.99999999999999</v>
      </c>
      <c r="H11" s="136">
        <v>99.999999999999972</v>
      </c>
      <c r="I11" s="136">
        <v>183.99999999999994</v>
      </c>
      <c r="J11" s="136">
        <v>156.00000000000009</v>
      </c>
      <c r="K11" s="676" t="s">
        <v>469</v>
      </c>
      <c r="L11" s="853"/>
    </row>
    <row r="12" spans="1:12" ht="15" customHeight="1" x14ac:dyDescent="0.2">
      <c r="A12" s="846"/>
      <c r="B12" s="468" t="s">
        <v>428</v>
      </c>
      <c r="C12" s="136">
        <v>119.00000000000006</v>
      </c>
      <c r="D12" s="136">
        <v>113</v>
      </c>
      <c r="E12" s="136">
        <v>118.00000000000009</v>
      </c>
      <c r="F12" s="136">
        <v>113</v>
      </c>
      <c r="G12" s="136">
        <v>117.00000000000001</v>
      </c>
      <c r="H12" s="136">
        <v>119</v>
      </c>
      <c r="I12" s="136">
        <v>187.99999999999997</v>
      </c>
      <c r="J12" s="136">
        <v>192.00000000000014</v>
      </c>
      <c r="K12" s="676" t="s">
        <v>470</v>
      </c>
      <c r="L12" s="853"/>
    </row>
    <row r="13" spans="1:12" ht="15" customHeight="1" thickBot="1" x14ac:dyDescent="0.25">
      <c r="A13" s="847"/>
      <c r="B13" s="472" t="s">
        <v>39</v>
      </c>
      <c r="C13" s="146">
        <f>SUM(C8:C12)</f>
        <v>335.00000000000011</v>
      </c>
      <c r="D13" s="146">
        <f t="shared" ref="D13:J13" si="0">SUM(D8:D12)</f>
        <v>299</v>
      </c>
      <c r="E13" s="146">
        <f t="shared" si="0"/>
        <v>317.00000000000011</v>
      </c>
      <c r="F13" s="146">
        <f t="shared" si="0"/>
        <v>282</v>
      </c>
      <c r="G13" s="146">
        <f t="shared" si="0"/>
        <v>322</v>
      </c>
      <c r="H13" s="146">
        <f t="shared" si="0"/>
        <v>298</v>
      </c>
      <c r="I13" s="146">
        <f t="shared" si="0"/>
        <v>514.99999999999989</v>
      </c>
      <c r="J13" s="146">
        <f t="shared" si="0"/>
        <v>468.00000000000023</v>
      </c>
      <c r="K13" s="667" t="s">
        <v>22</v>
      </c>
      <c r="L13" s="854"/>
    </row>
    <row r="14" spans="1:12" ht="15.95" customHeight="1" x14ac:dyDescent="0.2">
      <c r="A14" s="851" t="s">
        <v>23</v>
      </c>
      <c r="B14" s="473" t="s">
        <v>153</v>
      </c>
      <c r="C14" s="135">
        <v>30.999999999999996</v>
      </c>
      <c r="D14" s="135">
        <v>28</v>
      </c>
      <c r="E14" s="135">
        <v>30.999999999999996</v>
      </c>
      <c r="F14" s="135">
        <v>28</v>
      </c>
      <c r="G14" s="135">
        <v>30.999999999999996</v>
      </c>
      <c r="H14" s="135">
        <v>28</v>
      </c>
      <c r="I14" s="135">
        <v>30.999999999999996</v>
      </c>
      <c r="J14" s="135">
        <v>28</v>
      </c>
      <c r="K14" s="666" t="s">
        <v>141</v>
      </c>
      <c r="L14" s="852" t="s">
        <v>155</v>
      </c>
    </row>
    <row r="15" spans="1:12" ht="15.95" customHeight="1" x14ac:dyDescent="0.2">
      <c r="A15" s="846"/>
      <c r="B15" s="468" t="s">
        <v>426</v>
      </c>
      <c r="C15" s="136">
        <v>96.000000000000028</v>
      </c>
      <c r="D15" s="136">
        <v>80.000000000000014</v>
      </c>
      <c r="E15" s="136">
        <v>96.000000000000028</v>
      </c>
      <c r="F15" s="136">
        <v>79</v>
      </c>
      <c r="G15" s="136">
        <v>98</v>
      </c>
      <c r="H15" s="136">
        <v>81</v>
      </c>
      <c r="I15" s="136">
        <v>98.000000000000014</v>
      </c>
      <c r="J15" s="136">
        <v>82</v>
      </c>
      <c r="K15" s="676" t="s">
        <v>471</v>
      </c>
      <c r="L15" s="853"/>
    </row>
    <row r="16" spans="1:12" ht="15.95" customHeight="1" x14ac:dyDescent="0.2">
      <c r="A16" s="846"/>
      <c r="B16" s="468" t="s">
        <v>425</v>
      </c>
      <c r="C16" s="136">
        <v>96.000000000000014</v>
      </c>
      <c r="D16" s="136">
        <v>86.000000000000028</v>
      </c>
      <c r="E16" s="136">
        <v>95.000000000000014</v>
      </c>
      <c r="F16" s="136">
        <v>88.000000000000028</v>
      </c>
      <c r="G16" s="136">
        <v>97.000000000000014</v>
      </c>
      <c r="H16" s="136">
        <v>96</v>
      </c>
      <c r="I16" s="136">
        <v>97.999999999999986</v>
      </c>
      <c r="J16" s="136">
        <v>90.000000000000014</v>
      </c>
      <c r="K16" s="676" t="s">
        <v>468</v>
      </c>
      <c r="L16" s="853"/>
    </row>
    <row r="17" spans="1:12" ht="15.95" customHeight="1" x14ac:dyDescent="0.2">
      <c r="A17" s="846"/>
      <c r="B17" s="468" t="s">
        <v>427</v>
      </c>
      <c r="C17" s="136">
        <v>95.000000000000014</v>
      </c>
      <c r="D17" s="136">
        <v>67.999999999999986</v>
      </c>
      <c r="E17" s="136">
        <v>96.000000000000014</v>
      </c>
      <c r="F17" s="136">
        <v>67</v>
      </c>
      <c r="G17" s="136">
        <v>95.000000000000014</v>
      </c>
      <c r="H17" s="136">
        <v>67</v>
      </c>
      <c r="I17" s="136">
        <v>92.000000000000028</v>
      </c>
      <c r="J17" s="136">
        <v>69</v>
      </c>
      <c r="K17" s="676" t="s">
        <v>469</v>
      </c>
      <c r="L17" s="853"/>
    </row>
    <row r="18" spans="1:12" ht="15.95" customHeight="1" x14ac:dyDescent="0.2">
      <c r="A18" s="846"/>
      <c r="B18" s="468" t="s">
        <v>428</v>
      </c>
      <c r="C18" s="136">
        <v>7.0000000000000036</v>
      </c>
      <c r="D18" s="136">
        <v>5.0000000000000009</v>
      </c>
      <c r="E18" s="136">
        <v>7.0000000000000036</v>
      </c>
      <c r="F18" s="136">
        <v>5.0000000000000009</v>
      </c>
      <c r="G18" s="136">
        <v>7.0000000000000036</v>
      </c>
      <c r="H18" s="136">
        <v>5.0000000000000009</v>
      </c>
      <c r="I18" s="136">
        <v>7.0000000000000036</v>
      </c>
      <c r="J18" s="136">
        <v>5.0000000000000009</v>
      </c>
      <c r="K18" s="676" t="s">
        <v>470</v>
      </c>
      <c r="L18" s="853"/>
    </row>
    <row r="19" spans="1:12" ht="15.95" customHeight="1" thickBot="1" x14ac:dyDescent="0.25">
      <c r="A19" s="847"/>
      <c r="B19" s="472" t="s">
        <v>39</v>
      </c>
      <c r="C19" s="146">
        <f>SUM(C14:C18)</f>
        <v>325.00000000000006</v>
      </c>
      <c r="D19" s="146">
        <f t="shared" ref="D19:J19" si="1">SUM(D14:D18)</f>
        <v>267.00000000000006</v>
      </c>
      <c r="E19" s="146">
        <f t="shared" si="1"/>
        <v>325.00000000000006</v>
      </c>
      <c r="F19" s="146">
        <f t="shared" si="1"/>
        <v>267</v>
      </c>
      <c r="G19" s="146">
        <f t="shared" si="1"/>
        <v>328</v>
      </c>
      <c r="H19" s="146">
        <f t="shared" si="1"/>
        <v>277</v>
      </c>
      <c r="I19" s="146">
        <f t="shared" si="1"/>
        <v>326</v>
      </c>
      <c r="J19" s="146">
        <f t="shared" si="1"/>
        <v>274</v>
      </c>
      <c r="K19" s="667" t="s">
        <v>22</v>
      </c>
      <c r="L19" s="854"/>
    </row>
    <row r="20" spans="1:12" ht="15.95" customHeight="1" x14ac:dyDescent="0.2">
      <c r="A20" s="851" t="s">
        <v>25</v>
      </c>
      <c r="B20" s="473" t="s">
        <v>153</v>
      </c>
      <c r="C20" s="135">
        <v>0</v>
      </c>
      <c r="D20" s="135">
        <v>0</v>
      </c>
      <c r="E20" s="135">
        <v>0</v>
      </c>
      <c r="F20" s="135">
        <v>0</v>
      </c>
      <c r="G20" s="135">
        <v>0</v>
      </c>
      <c r="H20" s="135">
        <v>0</v>
      </c>
      <c r="I20" s="135">
        <v>0</v>
      </c>
      <c r="J20" s="135">
        <v>0</v>
      </c>
      <c r="K20" s="666" t="s">
        <v>141</v>
      </c>
      <c r="L20" s="852" t="s">
        <v>156</v>
      </c>
    </row>
    <row r="21" spans="1:12" ht="15.95" customHeight="1" x14ac:dyDescent="0.2">
      <c r="A21" s="846"/>
      <c r="B21" s="468" t="s">
        <v>426</v>
      </c>
      <c r="C21" s="136">
        <v>13</v>
      </c>
      <c r="D21" s="136">
        <v>9</v>
      </c>
      <c r="E21" s="136">
        <v>12</v>
      </c>
      <c r="F21" s="136">
        <v>8</v>
      </c>
      <c r="G21" s="136">
        <v>12</v>
      </c>
      <c r="H21" s="136">
        <v>6</v>
      </c>
      <c r="I21" s="136">
        <v>14</v>
      </c>
      <c r="J21" s="136">
        <v>10</v>
      </c>
      <c r="K21" s="676" t="s">
        <v>471</v>
      </c>
      <c r="L21" s="853"/>
    </row>
    <row r="22" spans="1:12" ht="15.95" customHeight="1" x14ac:dyDescent="0.2">
      <c r="A22" s="846"/>
      <c r="B22" s="468" t="s">
        <v>425</v>
      </c>
      <c r="C22" s="136">
        <v>11</v>
      </c>
      <c r="D22" s="136">
        <v>6</v>
      </c>
      <c r="E22" s="136">
        <v>12.999999999999998</v>
      </c>
      <c r="F22" s="136">
        <v>3</v>
      </c>
      <c r="G22" s="136">
        <v>12</v>
      </c>
      <c r="H22" s="136">
        <v>3</v>
      </c>
      <c r="I22" s="136">
        <v>12</v>
      </c>
      <c r="J22" s="136">
        <v>4</v>
      </c>
      <c r="K22" s="676" t="s">
        <v>468</v>
      </c>
      <c r="L22" s="853"/>
    </row>
    <row r="23" spans="1:12" ht="15.95" customHeight="1" x14ac:dyDescent="0.2">
      <c r="A23" s="846"/>
      <c r="B23" s="468" t="s">
        <v>427</v>
      </c>
      <c r="C23" s="136">
        <v>17</v>
      </c>
      <c r="D23" s="136">
        <v>15</v>
      </c>
      <c r="E23" s="136">
        <v>16</v>
      </c>
      <c r="F23" s="136">
        <v>17</v>
      </c>
      <c r="G23" s="136">
        <v>16</v>
      </c>
      <c r="H23" s="136">
        <v>14</v>
      </c>
      <c r="I23" s="136">
        <v>16</v>
      </c>
      <c r="J23" s="136">
        <v>14</v>
      </c>
      <c r="K23" s="676" t="s">
        <v>469</v>
      </c>
      <c r="L23" s="853"/>
    </row>
    <row r="24" spans="1:12" ht="15.95" customHeight="1" x14ac:dyDescent="0.2">
      <c r="A24" s="846"/>
      <c r="B24" s="468" t="s">
        <v>428</v>
      </c>
      <c r="C24" s="136">
        <v>0</v>
      </c>
      <c r="D24" s="136">
        <v>0</v>
      </c>
      <c r="E24" s="136">
        <v>0</v>
      </c>
      <c r="F24" s="136">
        <v>0</v>
      </c>
      <c r="G24" s="136">
        <v>0</v>
      </c>
      <c r="H24" s="136">
        <v>0</v>
      </c>
      <c r="I24" s="136">
        <v>0</v>
      </c>
      <c r="J24" s="136">
        <v>0</v>
      </c>
      <c r="K24" s="676" t="s">
        <v>470</v>
      </c>
      <c r="L24" s="853"/>
    </row>
    <row r="25" spans="1:12" ht="15.95" customHeight="1" thickBot="1" x14ac:dyDescent="0.25">
      <c r="A25" s="847"/>
      <c r="B25" s="472" t="s">
        <v>39</v>
      </c>
      <c r="C25" s="146">
        <f>SUM(C20:C24)</f>
        <v>41</v>
      </c>
      <c r="D25" s="146">
        <f t="shared" ref="D25:J25" si="2">SUM(D20:D24)</f>
        <v>30</v>
      </c>
      <c r="E25" s="146">
        <f t="shared" si="2"/>
        <v>41</v>
      </c>
      <c r="F25" s="146">
        <f t="shared" si="2"/>
        <v>28</v>
      </c>
      <c r="G25" s="146">
        <f t="shared" si="2"/>
        <v>40</v>
      </c>
      <c r="H25" s="146">
        <f t="shared" si="2"/>
        <v>23</v>
      </c>
      <c r="I25" s="146">
        <f t="shared" si="2"/>
        <v>42</v>
      </c>
      <c r="J25" s="146">
        <f t="shared" si="2"/>
        <v>28</v>
      </c>
      <c r="K25" s="667" t="s">
        <v>22</v>
      </c>
      <c r="L25" s="854"/>
    </row>
    <row r="26" spans="1:12" ht="15.95" customHeight="1" x14ac:dyDescent="0.2">
      <c r="A26" s="851" t="s">
        <v>26</v>
      </c>
      <c r="B26" s="473" t="s">
        <v>153</v>
      </c>
      <c r="C26" s="135">
        <v>1</v>
      </c>
      <c r="D26" s="135">
        <v>0</v>
      </c>
      <c r="E26" s="135">
        <v>1</v>
      </c>
      <c r="F26" s="135">
        <v>0</v>
      </c>
      <c r="G26" s="135">
        <v>1</v>
      </c>
      <c r="H26" s="135">
        <v>0</v>
      </c>
      <c r="I26" s="135">
        <v>2</v>
      </c>
      <c r="J26" s="306">
        <v>1</v>
      </c>
      <c r="K26" s="666" t="s">
        <v>141</v>
      </c>
      <c r="L26" s="852" t="s">
        <v>157</v>
      </c>
    </row>
    <row r="27" spans="1:12" ht="15.95" customHeight="1" x14ac:dyDescent="0.2">
      <c r="A27" s="846"/>
      <c r="B27" s="468" t="s">
        <v>426</v>
      </c>
      <c r="C27" s="136">
        <v>3</v>
      </c>
      <c r="D27" s="136">
        <v>2</v>
      </c>
      <c r="E27" s="136">
        <v>3</v>
      </c>
      <c r="F27" s="136">
        <v>2</v>
      </c>
      <c r="G27" s="136">
        <v>3</v>
      </c>
      <c r="H27" s="136">
        <v>2</v>
      </c>
      <c r="I27" s="136">
        <v>5</v>
      </c>
      <c r="J27" s="136">
        <v>4</v>
      </c>
      <c r="K27" s="676" t="s">
        <v>471</v>
      </c>
      <c r="L27" s="853"/>
    </row>
    <row r="28" spans="1:12" ht="15.95" customHeight="1" x14ac:dyDescent="0.2">
      <c r="A28" s="846"/>
      <c r="B28" s="468" t="s">
        <v>425</v>
      </c>
      <c r="C28" s="136">
        <v>5</v>
      </c>
      <c r="D28" s="136">
        <v>1</v>
      </c>
      <c r="E28" s="136">
        <v>4</v>
      </c>
      <c r="F28" s="136">
        <v>1</v>
      </c>
      <c r="G28" s="136">
        <v>4</v>
      </c>
      <c r="H28" s="136">
        <v>1</v>
      </c>
      <c r="I28" s="136">
        <v>11</v>
      </c>
      <c r="J28" s="136">
        <v>6</v>
      </c>
      <c r="K28" s="676" t="s">
        <v>468</v>
      </c>
      <c r="L28" s="853"/>
    </row>
    <row r="29" spans="1:12" ht="15.95" customHeight="1" x14ac:dyDescent="0.2">
      <c r="A29" s="846"/>
      <c r="B29" s="468" t="s">
        <v>427</v>
      </c>
      <c r="C29" s="136">
        <v>0</v>
      </c>
      <c r="D29" s="136">
        <v>0</v>
      </c>
      <c r="E29" s="136">
        <v>0</v>
      </c>
      <c r="F29" s="136">
        <v>0</v>
      </c>
      <c r="G29" s="136">
        <v>0</v>
      </c>
      <c r="H29" s="136">
        <v>0</v>
      </c>
      <c r="I29" s="136">
        <v>6</v>
      </c>
      <c r="J29" s="136">
        <v>1</v>
      </c>
      <c r="K29" s="676" t="s">
        <v>469</v>
      </c>
      <c r="L29" s="853"/>
    </row>
    <row r="30" spans="1:12" ht="15.95" customHeight="1" x14ac:dyDescent="0.2">
      <c r="A30" s="846"/>
      <c r="B30" s="468" t="s">
        <v>428</v>
      </c>
      <c r="C30" s="136">
        <v>0</v>
      </c>
      <c r="D30" s="136">
        <v>0</v>
      </c>
      <c r="E30" s="136">
        <v>0</v>
      </c>
      <c r="F30" s="136">
        <v>0</v>
      </c>
      <c r="G30" s="136">
        <v>0</v>
      </c>
      <c r="H30" s="136">
        <v>0</v>
      </c>
      <c r="I30" s="136">
        <v>1</v>
      </c>
      <c r="J30" s="136">
        <v>1</v>
      </c>
      <c r="K30" s="676" t="s">
        <v>470</v>
      </c>
      <c r="L30" s="853"/>
    </row>
    <row r="31" spans="1:12" ht="15.95" customHeight="1" thickBot="1" x14ac:dyDescent="0.25">
      <c r="A31" s="847"/>
      <c r="B31" s="472" t="s">
        <v>39</v>
      </c>
      <c r="C31" s="146">
        <f>SUM(C26:C30)</f>
        <v>9</v>
      </c>
      <c r="D31" s="146">
        <f t="shared" ref="D31:J31" si="3">SUM(D26:D30)</f>
        <v>3</v>
      </c>
      <c r="E31" s="146">
        <f t="shared" si="3"/>
        <v>8</v>
      </c>
      <c r="F31" s="146">
        <f t="shared" si="3"/>
        <v>3</v>
      </c>
      <c r="G31" s="146">
        <f t="shared" si="3"/>
        <v>8</v>
      </c>
      <c r="H31" s="146">
        <f t="shared" si="3"/>
        <v>3</v>
      </c>
      <c r="I31" s="146">
        <f t="shared" si="3"/>
        <v>25</v>
      </c>
      <c r="J31" s="146">
        <f t="shared" si="3"/>
        <v>13</v>
      </c>
      <c r="K31" s="667" t="s">
        <v>22</v>
      </c>
      <c r="L31" s="854"/>
    </row>
    <row r="32" spans="1:12" ht="15.95" customHeight="1" x14ac:dyDescent="0.2">
      <c r="A32" s="138"/>
      <c r="B32" s="138"/>
      <c r="C32" s="139"/>
      <c r="D32" s="139"/>
      <c r="E32" s="139"/>
      <c r="F32" s="139"/>
      <c r="G32" s="139"/>
      <c r="H32" s="139"/>
      <c r="I32" s="139"/>
      <c r="J32" s="139"/>
      <c r="K32" s="140"/>
      <c r="L32" s="134"/>
    </row>
    <row r="33" spans="1:12" ht="15.95" customHeight="1" x14ac:dyDescent="0.2">
      <c r="A33" s="138"/>
      <c r="B33" s="138"/>
      <c r="C33" s="139"/>
      <c r="D33" s="139"/>
      <c r="E33" s="139"/>
      <c r="F33" s="139"/>
      <c r="G33" s="139"/>
      <c r="H33" s="139"/>
      <c r="I33" s="139"/>
      <c r="J33" s="139"/>
      <c r="K33" s="140"/>
      <c r="L33" s="134"/>
    </row>
    <row r="34" spans="1:12" ht="15.95" customHeight="1" x14ac:dyDescent="0.2">
      <c r="A34" s="138"/>
      <c r="B34" s="138"/>
      <c r="C34" s="139"/>
      <c r="D34" s="139"/>
      <c r="E34" s="139"/>
      <c r="F34" s="139"/>
      <c r="G34" s="139"/>
      <c r="H34" s="139"/>
      <c r="I34" s="139"/>
      <c r="J34" s="139"/>
      <c r="K34" s="140"/>
      <c r="L34" s="134"/>
    </row>
    <row r="35" spans="1:12" ht="15.95" customHeight="1" x14ac:dyDescent="0.2">
      <c r="A35" s="138"/>
      <c r="B35" s="138"/>
      <c r="C35" s="139"/>
      <c r="D35" s="139"/>
      <c r="E35" s="139"/>
      <c r="F35" s="139"/>
      <c r="G35" s="139"/>
      <c r="H35" s="139"/>
      <c r="I35" s="139"/>
      <c r="J35" s="139"/>
      <c r="K35" s="140"/>
      <c r="L35" s="134"/>
    </row>
    <row r="36" spans="1:12" ht="23.25" customHeight="1" thickBot="1" x14ac:dyDescent="0.3">
      <c r="A36" s="858" t="s">
        <v>430</v>
      </c>
      <c r="B36" s="858"/>
      <c r="C36" s="858"/>
      <c r="D36" s="858"/>
      <c r="E36" s="858"/>
      <c r="F36" s="858"/>
      <c r="G36" s="858"/>
      <c r="H36" s="858"/>
      <c r="I36" s="858"/>
      <c r="J36" s="858"/>
      <c r="K36" s="859" t="s">
        <v>429</v>
      </c>
      <c r="L36" s="859"/>
    </row>
    <row r="37" spans="1:12" ht="20.25" customHeight="1" thickTop="1" x14ac:dyDescent="0.2">
      <c r="A37" s="860" t="s">
        <v>0</v>
      </c>
      <c r="B37" s="848" t="s">
        <v>131</v>
      </c>
      <c r="C37" s="826" t="s">
        <v>132</v>
      </c>
      <c r="D37" s="826"/>
      <c r="E37" s="826" t="s">
        <v>133</v>
      </c>
      <c r="F37" s="826"/>
      <c r="G37" s="826" t="s">
        <v>134</v>
      </c>
      <c r="H37" s="826"/>
      <c r="I37" s="826" t="s">
        <v>135</v>
      </c>
      <c r="J37" s="826"/>
      <c r="K37" s="848" t="s">
        <v>136</v>
      </c>
      <c r="L37" s="848" t="s">
        <v>152</v>
      </c>
    </row>
    <row r="38" spans="1:12" ht="20.25" customHeight="1" x14ac:dyDescent="0.2">
      <c r="A38" s="861"/>
      <c r="B38" s="849"/>
      <c r="C38" s="827" t="s">
        <v>137</v>
      </c>
      <c r="D38" s="827"/>
      <c r="E38" s="827" t="s">
        <v>138</v>
      </c>
      <c r="F38" s="827"/>
      <c r="G38" s="827" t="s">
        <v>139</v>
      </c>
      <c r="H38" s="827"/>
      <c r="I38" s="827" t="s">
        <v>140</v>
      </c>
      <c r="J38" s="827"/>
      <c r="K38" s="849"/>
      <c r="L38" s="849"/>
    </row>
    <row r="39" spans="1:12" ht="20.25" customHeight="1" x14ac:dyDescent="0.2">
      <c r="A39" s="861"/>
      <c r="B39" s="849"/>
      <c r="C39" s="474" t="s">
        <v>163</v>
      </c>
      <c r="D39" s="474" t="s">
        <v>164</v>
      </c>
      <c r="E39" s="474" t="s">
        <v>163</v>
      </c>
      <c r="F39" s="474" t="s">
        <v>164</v>
      </c>
      <c r="G39" s="474" t="s">
        <v>163</v>
      </c>
      <c r="H39" s="474" t="s">
        <v>164</v>
      </c>
      <c r="I39" s="474" t="s">
        <v>163</v>
      </c>
      <c r="J39" s="474" t="s">
        <v>164</v>
      </c>
      <c r="K39" s="849"/>
      <c r="L39" s="849"/>
    </row>
    <row r="40" spans="1:12" ht="20.25" customHeight="1" thickBot="1" x14ac:dyDescent="0.25">
      <c r="A40" s="862"/>
      <c r="B40" s="850"/>
      <c r="C40" s="336" t="s">
        <v>359</v>
      </c>
      <c r="D40" s="336" t="s">
        <v>360</v>
      </c>
      <c r="E40" s="336" t="s">
        <v>359</v>
      </c>
      <c r="F40" s="336" t="s">
        <v>360</v>
      </c>
      <c r="G40" s="336" t="s">
        <v>359</v>
      </c>
      <c r="H40" s="336" t="s">
        <v>360</v>
      </c>
      <c r="I40" s="336" t="s">
        <v>359</v>
      </c>
      <c r="J40" s="336" t="s">
        <v>360</v>
      </c>
      <c r="K40" s="850"/>
      <c r="L40" s="850"/>
    </row>
    <row r="41" spans="1:12" ht="17.100000000000001" customHeight="1" x14ac:dyDescent="0.2">
      <c r="A41" s="863" t="s">
        <v>27</v>
      </c>
      <c r="B41" s="473" t="s">
        <v>153</v>
      </c>
      <c r="C41" s="135">
        <v>333</v>
      </c>
      <c r="D41" s="135">
        <v>287.99999999999994</v>
      </c>
      <c r="E41" s="135">
        <v>323</v>
      </c>
      <c r="F41" s="135">
        <v>288.00000000000006</v>
      </c>
      <c r="G41" s="135">
        <v>335.99999999999989</v>
      </c>
      <c r="H41" s="135">
        <v>318.99999999999989</v>
      </c>
      <c r="I41" s="135">
        <v>343.00000000000011</v>
      </c>
      <c r="J41" s="306">
        <v>301.00000000000011</v>
      </c>
      <c r="K41" s="666" t="s">
        <v>141</v>
      </c>
      <c r="L41" s="855" t="s">
        <v>158</v>
      </c>
    </row>
    <row r="42" spans="1:12" ht="15.95" customHeight="1" x14ac:dyDescent="0.2">
      <c r="A42" s="861"/>
      <c r="B42" s="468" t="s">
        <v>426</v>
      </c>
      <c r="C42" s="136">
        <v>773.00000000000045</v>
      </c>
      <c r="D42" s="136">
        <v>1010.0000000000005</v>
      </c>
      <c r="E42" s="136">
        <v>840.99999999999943</v>
      </c>
      <c r="F42" s="136">
        <v>950.99999999999977</v>
      </c>
      <c r="G42" s="136">
        <v>825.00000000000045</v>
      </c>
      <c r="H42" s="136">
        <v>911</v>
      </c>
      <c r="I42" s="136">
        <v>820</v>
      </c>
      <c r="J42" s="136">
        <v>848.99999999999977</v>
      </c>
      <c r="K42" s="676" t="s">
        <v>471</v>
      </c>
      <c r="L42" s="856"/>
    </row>
    <row r="43" spans="1:12" ht="15.95" customHeight="1" x14ac:dyDescent="0.2">
      <c r="A43" s="861"/>
      <c r="B43" s="468" t="s">
        <v>425</v>
      </c>
      <c r="C43" s="136">
        <v>897.99999999999989</v>
      </c>
      <c r="D43" s="136">
        <v>1088.9999999999995</v>
      </c>
      <c r="E43" s="136">
        <v>872.00000000000023</v>
      </c>
      <c r="F43" s="136">
        <v>1008.9999999999993</v>
      </c>
      <c r="G43" s="136">
        <v>920.00000000000023</v>
      </c>
      <c r="H43" s="136">
        <v>921.99999999999977</v>
      </c>
      <c r="I43" s="136">
        <v>897.00000000000114</v>
      </c>
      <c r="J43" s="136">
        <v>954.00000000000023</v>
      </c>
      <c r="K43" s="676" t="s">
        <v>468</v>
      </c>
      <c r="L43" s="856"/>
    </row>
    <row r="44" spans="1:12" ht="15.95" customHeight="1" x14ac:dyDescent="0.2">
      <c r="A44" s="861"/>
      <c r="B44" s="468" t="s">
        <v>427</v>
      </c>
      <c r="C44" s="136">
        <v>861.00000000000068</v>
      </c>
      <c r="D44" s="136">
        <v>994.99999999999966</v>
      </c>
      <c r="E44" s="136">
        <v>858</v>
      </c>
      <c r="F44" s="136">
        <v>940.99999999999966</v>
      </c>
      <c r="G44" s="136">
        <v>848.9999999999992</v>
      </c>
      <c r="H44" s="136">
        <v>880.00000000000034</v>
      </c>
      <c r="I44" s="136">
        <v>819.00000000000023</v>
      </c>
      <c r="J44" s="136">
        <v>868.00000000000057</v>
      </c>
      <c r="K44" s="676" t="s">
        <v>469</v>
      </c>
      <c r="L44" s="856"/>
    </row>
    <row r="45" spans="1:12" ht="15.95" customHeight="1" x14ac:dyDescent="0.2">
      <c r="A45" s="861"/>
      <c r="B45" s="468" t="s">
        <v>428</v>
      </c>
      <c r="C45" s="136">
        <v>651.0000000000008</v>
      </c>
      <c r="D45" s="136">
        <v>784</v>
      </c>
      <c r="E45" s="136">
        <v>654.00000000000034</v>
      </c>
      <c r="F45" s="136">
        <v>758.99999999999955</v>
      </c>
      <c r="G45" s="136">
        <v>626</v>
      </c>
      <c r="H45" s="136">
        <v>693.99999999999977</v>
      </c>
      <c r="I45" s="136">
        <v>695.00000000000011</v>
      </c>
      <c r="J45" s="136">
        <v>718.9999999999992</v>
      </c>
      <c r="K45" s="676" t="s">
        <v>470</v>
      </c>
      <c r="L45" s="856"/>
    </row>
    <row r="46" spans="1:12" ht="15.95" customHeight="1" thickBot="1" x14ac:dyDescent="0.25">
      <c r="A46" s="862"/>
      <c r="B46" s="472" t="s">
        <v>39</v>
      </c>
      <c r="C46" s="146">
        <f>SUM(C41:C45)</f>
        <v>3516.0000000000018</v>
      </c>
      <c r="D46" s="146">
        <f t="shared" ref="D46:J46" si="4">SUM(D41:D45)</f>
        <v>4166</v>
      </c>
      <c r="E46" s="146">
        <f t="shared" si="4"/>
        <v>3548.0000000000005</v>
      </c>
      <c r="F46" s="146">
        <f t="shared" si="4"/>
        <v>3947.9999999999982</v>
      </c>
      <c r="G46" s="146">
        <f t="shared" si="4"/>
        <v>3556</v>
      </c>
      <c r="H46" s="146">
        <f t="shared" si="4"/>
        <v>3726</v>
      </c>
      <c r="I46" s="146">
        <f t="shared" si="4"/>
        <v>3574.0000000000009</v>
      </c>
      <c r="J46" s="146">
        <f t="shared" si="4"/>
        <v>3690.9999999999995</v>
      </c>
      <c r="K46" s="667" t="s">
        <v>22</v>
      </c>
      <c r="L46" s="857"/>
    </row>
    <row r="47" spans="1:12" ht="15.95" customHeight="1" x14ac:dyDescent="0.2">
      <c r="A47" s="851" t="s">
        <v>28</v>
      </c>
      <c r="B47" s="473" t="s">
        <v>153</v>
      </c>
      <c r="C47" s="305">
        <v>9.0000000000000036</v>
      </c>
      <c r="D47" s="305">
        <v>8.0000000000000018</v>
      </c>
      <c r="E47" s="305">
        <v>5.0000000000000009</v>
      </c>
      <c r="F47" s="305">
        <v>11.000000000000002</v>
      </c>
      <c r="G47" s="305">
        <v>12.000000000000002</v>
      </c>
      <c r="H47" s="305">
        <v>8.0000000000000018</v>
      </c>
      <c r="I47" s="305">
        <v>21</v>
      </c>
      <c r="J47" s="305">
        <v>20.000000000000004</v>
      </c>
      <c r="K47" s="666" t="s">
        <v>141</v>
      </c>
      <c r="L47" s="852" t="s">
        <v>159</v>
      </c>
    </row>
    <row r="48" spans="1:12" ht="15.95" customHeight="1" x14ac:dyDescent="0.2">
      <c r="A48" s="846"/>
      <c r="B48" s="468" t="s">
        <v>426</v>
      </c>
      <c r="C48" s="307">
        <v>100</v>
      </c>
      <c r="D48" s="307">
        <v>91.999999999999986</v>
      </c>
      <c r="E48" s="307">
        <v>105.00000000000001</v>
      </c>
      <c r="F48" s="307">
        <v>86.999999999999986</v>
      </c>
      <c r="G48" s="307">
        <v>108.99999999999999</v>
      </c>
      <c r="H48" s="307">
        <v>92.999999999999986</v>
      </c>
      <c r="I48" s="307">
        <v>106.99999999999999</v>
      </c>
      <c r="J48" s="307">
        <v>95.000000000000028</v>
      </c>
      <c r="K48" s="676" t="s">
        <v>471</v>
      </c>
      <c r="L48" s="853"/>
    </row>
    <row r="49" spans="1:12" ht="15.95" customHeight="1" x14ac:dyDescent="0.2">
      <c r="A49" s="846"/>
      <c r="B49" s="468" t="s">
        <v>425</v>
      </c>
      <c r="C49" s="307">
        <v>152</v>
      </c>
      <c r="D49" s="307">
        <v>130.00000000000003</v>
      </c>
      <c r="E49" s="307">
        <v>160.99999999999994</v>
      </c>
      <c r="F49" s="307">
        <v>129.99999999999994</v>
      </c>
      <c r="G49" s="307">
        <v>163.00000000000003</v>
      </c>
      <c r="H49" s="307">
        <v>135.00000000000003</v>
      </c>
      <c r="I49" s="307">
        <v>160</v>
      </c>
      <c r="J49" s="307">
        <v>147.00000000000003</v>
      </c>
      <c r="K49" s="676" t="s">
        <v>468</v>
      </c>
      <c r="L49" s="853"/>
    </row>
    <row r="50" spans="1:12" ht="15.95" customHeight="1" x14ac:dyDescent="0.2">
      <c r="A50" s="846"/>
      <c r="B50" s="468" t="s">
        <v>427</v>
      </c>
      <c r="C50" s="307">
        <v>150.00000000000003</v>
      </c>
      <c r="D50" s="307">
        <v>111.00000000000004</v>
      </c>
      <c r="E50" s="307">
        <v>141.00000000000011</v>
      </c>
      <c r="F50" s="307">
        <v>118.99999999999999</v>
      </c>
      <c r="G50" s="307">
        <v>160.99999999999994</v>
      </c>
      <c r="H50" s="307">
        <v>123</v>
      </c>
      <c r="I50" s="307">
        <v>159</v>
      </c>
      <c r="J50" s="307">
        <v>125.00000000000001</v>
      </c>
      <c r="K50" s="676" t="s">
        <v>469</v>
      </c>
      <c r="L50" s="853"/>
    </row>
    <row r="51" spans="1:12" ht="15.95" customHeight="1" x14ac:dyDescent="0.2">
      <c r="A51" s="846"/>
      <c r="B51" s="468" t="s">
        <v>428</v>
      </c>
      <c r="C51" s="307">
        <v>87.000000000000014</v>
      </c>
      <c r="D51" s="307">
        <v>92.000000000000014</v>
      </c>
      <c r="E51" s="307">
        <v>109.00000000000001</v>
      </c>
      <c r="F51" s="307">
        <v>104.00000000000001</v>
      </c>
      <c r="G51" s="307">
        <v>104.00000000000001</v>
      </c>
      <c r="H51" s="307">
        <v>86</v>
      </c>
      <c r="I51" s="307">
        <v>117.00000000000006</v>
      </c>
      <c r="J51" s="307">
        <v>112</v>
      </c>
      <c r="K51" s="676" t="s">
        <v>470</v>
      </c>
      <c r="L51" s="853"/>
    </row>
    <row r="52" spans="1:12" ht="15.95" customHeight="1" thickBot="1" x14ac:dyDescent="0.25">
      <c r="A52" s="847"/>
      <c r="B52" s="472" t="s">
        <v>39</v>
      </c>
      <c r="C52" s="308">
        <f>SUM(C47:C51)</f>
        <v>498</v>
      </c>
      <c r="D52" s="308">
        <f t="shared" ref="D52:J52" si="5">SUM(D47:D51)</f>
        <v>433.00000000000006</v>
      </c>
      <c r="E52" s="308">
        <f t="shared" si="5"/>
        <v>521.00000000000011</v>
      </c>
      <c r="F52" s="308">
        <f t="shared" si="5"/>
        <v>450.99999999999994</v>
      </c>
      <c r="G52" s="308">
        <f t="shared" si="5"/>
        <v>549</v>
      </c>
      <c r="H52" s="308">
        <f t="shared" si="5"/>
        <v>445</v>
      </c>
      <c r="I52" s="308">
        <f t="shared" si="5"/>
        <v>564</v>
      </c>
      <c r="J52" s="308">
        <f t="shared" si="5"/>
        <v>499.00000000000006</v>
      </c>
      <c r="K52" s="667" t="s">
        <v>22</v>
      </c>
      <c r="L52" s="854"/>
    </row>
    <row r="53" spans="1:12" ht="15.95" customHeight="1" x14ac:dyDescent="0.2">
      <c r="A53" s="851" t="s">
        <v>29</v>
      </c>
      <c r="B53" s="473" t="s">
        <v>153</v>
      </c>
      <c r="C53" s="135">
        <v>4.0000000000000009</v>
      </c>
      <c r="D53" s="135">
        <v>4.9999999999999991</v>
      </c>
      <c r="E53" s="135">
        <v>4.0000000000000009</v>
      </c>
      <c r="F53" s="135">
        <v>4.9999999999999991</v>
      </c>
      <c r="G53" s="135">
        <v>5</v>
      </c>
      <c r="H53" s="135">
        <v>9</v>
      </c>
      <c r="I53" s="135">
        <v>7</v>
      </c>
      <c r="J53" s="135">
        <v>11</v>
      </c>
      <c r="K53" s="666" t="s">
        <v>141</v>
      </c>
      <c r="L53" s="852" t="s">
        <v>160</v>
      </c>
    </row>
    <row r="54" spans="1:12" ht="15.95" customHeight="1" x14ac:dyDescent="0.2">
      <c r="A54" s="846"/>
      <c r="B54" s="468" t="s">
        <v>426</v>
      </c>
      <c r="C54" s="136">
        <v>22</v>
      </c>
      <c r="D54" s="136">
        <v>19</v>
      </c>
      <c r="E54" s="136">
        <v>22</v>
      </c>
      <c r="F54" s="136">
        <v>22.000000000000004</v>
      </c>
      <c r="G54" s="136">
        <v>23.000000000000004</v>
      </c>
      <c r="H54" s="136">
        <v>25.000000000000004</v>
      </c>
      <c r="I54" s="136">
        <v>24.000000000000004</v>
      </c>
      <c r="J54" s="136">
        <v>27</v>
      </c>
      <c r="K54" s="676" t="s">
        <v>471</v>
      </c>
      <c r="L54" s="853"/>
    </row>
    <row r="55" spans="1:12" ht="15.95" customHeight="1" x14ac:dyDescent="0.2">
      <c r="A55" s="846"/>
      <c r="B55" s="468" t="s">
        <v>425</v>
      </c>
      <c r="C55" s="136">
        <v>26</v>
      </c>
      <c r="D55" s="136">
        <v>18</v>
      </c>
      <c r="E55" s="136">
        <v>27</v>
      </c>
      <c r="F55" s="136">
        <v>16</v>
      </c>
      <c r="G55" s="136">
        <v>33.000000000000007</v>
      </c>
      <c r="H55" s="136">
        <v>21.999999999999996</v>
      </c>
      <c r="I55" s="136">
        <v>40</v>
      </c>
      <c r="J55" s="136">
        <v>22</v>
      </c>
      <c r="K55" s="676" t="s">
        <v>468</v>
      </c>
      <c r="L55" s="853"/>
    </row>
    <row r="56" spans="1:12" ht="15.95" customHeight="1" x14ac:dyDescent="0.2">
      <c r="A56" s="846"/>
      <c r="B56" s="468" t="s">
        <v>427</v>
      </c>
      <c r="C56" s="136">
        <v>23</v>
      </c>
      <c r="D56" s="136">
        <v>9</v>
      </c>
      <c r="E56" s="136">
        <v>23</v>
      </c>
      <c r="F56" s="136">
        <v>7.9999999999999991</v>
      </c>
      <c r="G56" s="136">
        <v>26</v>
      </c>
      <c r="H56" s="136">
        <v>7.9999999999999991</v>
      </c>
      <c r="I56" s="136">
        <v>21</v>
      </c>
      <c r="J56" s="136">
        <v>7.9999999999999991</v>
      </c>
      <c r="K56" s="676" t="s">
        <v>469</v>
      </c>
      <c r="L56" s="853"/>
    </row>
    <row r="57" spans="1:12" s="218" customFormat="1" ht="15.95" customHeight="1" x14ac:dyDescent="0.2">
      <c r="A57" s="846"/>
      <c r="B57" s="468" t="s">
        <v>428</v>
      </c>
      <c r="C57" s="137">
        <v>0</v>
      </c>
      <c r="D57" s="137">
        <v>0</v>
      </c>
      <c r="E57" s="137">
        <v>0</v>
      </c>
      <c r="F57" s="137">
        <v>0</v>
      </c>
      <c r="G57" s="137">
        <v>0</v>
      </c>
      <c r="H57" s="137">
        <v>0</v>
      </c>
      <c r="I57" s="137">
        <v>0</v>
      </c>
      <c r="J57" s="137">
        <v>0</v>
      </c>
      <c r="K57" s="676" t="s">
        <v>470</v>
      </c>
      <c r="L57" s="853"/>
    </row>
    <row r="58" spans="1:12" ht="15.95" customHeight="1" thickBot="1" x14ac:dyDescent="0.25">
      <c r="A58" s="847"/>
      <c r="B58" s="472" t="s">
        <v>39</v>
      </c>
      <c r="C58" s="146">
        <f>SUM(C53:C57)</f>
        <v>75</v>
      </c>
      <c r="D58" s="146">
        <f t="shared" ref="D58:J58" si="6">SUM(D53:D57)</f>
        <v>51</v>
      </c>
      <c r="E58" s="146">
        <f t="shared" si="6"/>
        <v>76</v>
      </c>
      <c r="F58" s="146">
        <f t="shared" si="6"/>
        <v>51</v>
      </c>
      <c r="G58" s="146">
        <f t="shared" si="6"/>
        <v>87.000000000000014</v>
      </c>
      <c r="H58" s="146">
        <f t="shared" si="6"/>
        <v>64</v>
      </c>
      <c r="I58" s="146">
        <f t="shared" si="6"/>
        <v>92</v>
      </c>
      <c r="J58" s="146">
        <f t="shared" si="6"/>
        <v>68</v>
      </c>
      <c r="K58" s="667" t="s">
        <v>22</v>
      </c>
      <c r="L58" s="854"/>
    </row>
    <row r="59" spans="1:12" ht="15.95" customHeight="1" x14ac:dyDescent="0.2">
      <c r="A59" s="851" t="s">
        <v>30</v>
      </c>
      <c r="B59" s="473" t="s">
        <v>153</v>
      </c>
      <c r="C59" s="250" t="s">
        <v>371</v>
      </c>
      <c r="D59" s="250" t="s">
        <v>371</v>
      </c>
      <c r="E59" s="250" t="s">
        <v>371</v>
      </c>
      <c r="F59" s="250" t="s">
        <v>371</v>
      </c>
      <c r="G59" s="250" t="s">
        <v>371</v>
      </c>
      <c r="H59" s="250" t="s">
        <v>371</v>
      </c>
      <c r="I59" s="250" t="s">
        <v>371</v>
      </c>
      <c r="J59" s="250" t="s">
        <v>371</v>
      </c>
      <c r="K59" s="666" t="s">
        <v>141</v>
      </c>
      <c r="L59" s="852" t="s">
        <v>161</v>
      </c>
    </row>
    <row r="60" spans="1:12" ht="15.95" customHeight="1" x14ac:dyDescent="0.2">
      <c r="A60" s="846"/>
      <c r="B60" s="468" t="s">
        <v>426</v>
      </c>
      <c r="C60" s="250" t="s">
        <v>371</v>
      </c>
      <c r="D60" s="250" t="s">
        <v>371</v>
      </c>
      <c r="E60" s="250" t="s">
        <v>371</v>
      </c>
      <c r="F60" s="250" t="s">
        <v>371</v>
      </c>
      <c r="G60" s="250" t="s">
        <v>371</v>
      </c>
      <c r="H60" s="250" t="s">
        <v>371</v>
      </c>
      <c r="I60" s="250" t="s">
        <v>371</v>
      </c>
      <c r="J60" s="250" t="s">
        <v>371</v>
      </c>
      <c r="K60" s="676" t="s">
        <v>471</v>
      </c>
      <c r="L60" s="853"/>
    </row>
    <row r="61" spans="1:12" ht="15.95" customHeight="1" x14ac:dyDescent="0.2">
      <c r="A61" s="846"/>
      <c r="B61" s="468" t="s">
        <v>425</v>
      </c>
      <c r="C61" s="250" t="s">
        <v>371</v>
      </c>
      <c r="D61" s="250" t="s">
        <v>371</v>
      </c>
      <c r="E61" s="250" t="s">
        <v>371</v>
      </c>
      <c r="F61" s="250" t="s">
        <v>371</v>
      </c>
      <c r="G61" s="250" t="s">
        <v>371</v>
      </c>
      <c r="H61" s="250" t="s">
        <v>371</v>
      </c>
      <c r="I61" s="250" t="s">
        <v>371</v>
      </c>
      <c r="J61" s="250" t="s">
        <v>371</v>
      </c>
      <c r="K61" s="676" t="s">
        <v>468</v>
      </c>
      <c r="L61" s="853"/>
    </row>
    <row r="62" spans="1:12" ht="15.95" customHeight="1" x14ac:dyDescent="0.2">
      <c r="A62" s="846"/>
      <c r="B62" s="468" t="s">
        <v>427</v>
      </c>
      <c r="C62" s="250" t="s">
        <v>371</v>
      </c>
      <c r="D62" s="250" t="s">
        <v>371</v>
      </c>
      <c r="E62" s="250" t="s">
        <v>371</v>
      </c>
      <c r="F62" s="250" t="s">
        <v>371</v>
      </c>
      <c r="G62" s="250" t="s">
        <v>371</v>
      </c>
      <c r="H62" s="250" t="s">
        <v>371</v>
      </c>
      <c r="I62" s="250" t="s">
        <v>371</v>
      </c>
      <c r="J62" s="250" t="s">
        <v>371</v>
      </c>
      <c r="K62" s="676" t="s">
        <v>469</v>
      </c>
      <c r="L62" s="853"/>
    </row>
    <row r="63" spans="1:12" ht="15.95" customHeight="1" x14ac:dyDescent="0.2">
      <c r="A63" s="846"/>
      <c r="B63" s="468" t="s">
        <v>428</v>
      </c>
      <c r="C63" s="250" t="s">
        <v>371</v>
      </c>
      <c r="D63" s="250" t="s">
        <v>371</v>
      </c>
      <c r="E63" s="250" t="s">
        <v>371</v>
      </c>
      <c r="F63" s="250" t="s">
        <v>371</v>
      </c>
      <c r="G63" s="250" t="s">
        <v>371</v>
      </c>
      <c r="H63" s="250" t="s">
        <v>371</v>
      </c>
      <c r="I63" s="250" t="s">
        <v>371</v>
      </c>
      <c r="J63" s="250" t="s">
        <v>371</v>
      </c>
      <c r="K63" s="676" t="s">
        <v>470</v>
      </c>
      <c r="L63" s="853"/>
    </row>
    <row r="64" spans="1:12" ht="15.75" customHeight="1" thickBot="1" x14ac:dyDescent="0.25">
      <c r="A64" s="847"/>
      <c r="B64" s="472" t="s">
        <v>39</v>
      </c>
      <c r="C64" s="251" t="s">
        <v>371</v>
      </c>
      <c r="D64" s="251" t="s">
        <v>371</v>
      </c>
      <c r="E64" s="251" t="s">
        <v>371</v>
      </c>
      <c r="F64" s="251" t="s">
        <v>371</v>
      </c>
      <c r="G64" s="251" t="s">
        <v>371</v>
      </c>
      <c r="H64" s="251" t="s">
        <v>371</v>
      </c>
      <c r="I64" s="251" t="s">
        <v>371</v>
      </c>
      <c r="J64" s="251" t="s">
        <v>371</v>
      </c>
      <c r="K64" s="667" t="s">
        <v>22</v>
      </c>
      <c r="L64" s="854"/>
    </row>
    <row r="65" spans="1:12" ht="15.95" customHeight="1" x14ac:dyDescent="0.2">
      <c r="A65" s="138"/>
      <c r="B65" s="138"/>
      <c r="C65" s="143"/>
      <c r="D65" s="143"/>
      <c r="E65" s="143"/>
      <c r="F65" s="143"/>
      <c r="G65" s="143"/>
      <c r="H65" s="143"/>
      <c r="I65" s="143"/>
      <c r="J65" s="143"/>
      <c r="L65" s="144"/>
    </row>
    <row r="66" spans="1:12" ht="15.95" customHeight="1" x14ac:dyDescent="0.2">
      <c r="A66" s="138"/>
      <c r="B66" s="138"/>
      <c r="C66" s="143"/>
      <c r="D66" s="143"/>
      <c r="E66" s="143"/>
      <c r="F66" s="143"/>
      <c r="G66" s="143"/>
      <c r="H66" s="143"/>
      <c r="I66" s="143"/>
      <c r="J66" s="143"/>
      <c r="L66" s="144"/>
    </row>
    <row r="67" spans="1:12" ht="12" customHeight="1" x14ac:dyDescent="0.2">
      <c r="A67" s="138"/>
      <c r="B67" s="138"/>
      <c r="C67" s="143"/>
      <c r="D67" s="143"/>
      <c r="E67" s="143"/>
      <c r="F67" s="143"/>
      <c r="G67" s="143"/>
      <c r="H67" s="143"/>
      <c r="I67" s="143"/>
      <c r="J67" s="143"/>
      <c r="L67" s="144"/>
    </row>
    <row r="68" spans="1:12" ht="12" customHeight="1" x14ac:dyDescent="0.2">
      <c r="A68" s="138"/>
      <c r="B68" s="138"/>
      <c r="C68" s="143"/>
      <c r="D68" s="143"/>
      <c r="E68" s="143"/>
      <c r="F68" s="143"/>
      <c r="G68" s="143"/>
      <c r="H68" s="143"/>
      <c r="I68" s="143"/>
      <c r="J68" s="143"/>
      <c r="L68" s="144"/>
    </row>
    <row r="69" spans="1:12" ht="31.5" customHeight="1" thickBot="1" x14ac:dyDescent="0.3">
      <c r="A69" s="858" t="s">
        <v>430</v>
      </c>
      <c r="B69" s="858"/>
      <c r="C69" s="858"/>
      <c r="D69" s="858"/>
      <c r="E69" s="858"/>
      <c r="F69" s="858"/>
      <c r="G69" s="858"/>
      <c r="H69" s="858"/>
      <c r="I69" s="858"/>
      <c r="J69" s="858"/>
      <c r="K69" s="859" t="s">
        <v>458</v>
      </c>
      <c r="L69" s="859"/>
    </row>
    <row r="70" spans="1:12" ht="18" customHeight="1" thickTop="1" x14ac:dyDescent="0.2">
      <c r="A70" s="844" t="s">
        <v>0</v>
      </c>
      <c r="B70" s="848" t="s">
        <v>162</v>
      </c>
      <c r="C70" s="826" t="s">
        <v>132</v>
      </c>
      <c r="D70" s="826"/>
      <c r="E70" s="826" t="s">
        <v>133</v>
      </c>
      <c r="F70" s="826"/>
      <c r="G70" s="826" t="s">
        <v>134</v>
      </c>
      <c r="H70" s="826"/>
      <c r="I70" s="826" t="s">
        <v>135</v>
      </c>
      <c r="J70" s="826"/>
      <c r="K70" s="848" t="s">
        <v>136</v>
      </c>
      <c r="L70" s="860" t="s">
        <v>152</v>
      </c>
    </row>
    <row r="71" spans="1:12" ht="18" customHeight="1" x14ac:dyDescent="0.2">
      <c r="A71" s="845"/>
      <c r="B71" s="849"/>
      <c r="C71" s="827" t="s">
        <v>137</v>
      </c>
      <c r="D71" s="827"/>
      <c r="E71" s="827" t="s">
        <v>138</v>
      </c>
      <c r="F71" s="827"/>
      <c r="G71" s="827" t="s">
        <v>139</v>
      </c>
      <c r="H71" s="827"/>
      <c r="I71" s="827" t="s">
        <v>140</v>
      </c>
      <c r="J71" s="827"/>
      <c r="K71" s="849"/>
      <c r="L71" s="861"/>
    </row>
    <row r="72" spans="1:12" ht="17.100000000000001" customHeight="1" x14ac:dyDescent="0.2">
      <c r="A72" s="846"/>
      <c r="B72" s="849"/>
      <c r="C72" s="134" t="s">
        <v>163</v>
      </c>
      <c r="D72" s="134" t="s">
        <v>164</v>
      </c>
      <c r="E72" s="134" t="s">
        <v>163</v>
      </c>
      <c r="F72" s="134" t="s">
        <v>164</v>
      </c>
      <c r="G72" s="134" t="s">
        <v>163</v>
      </c>
      <c r="H72" s="134" t="s">
        <v>164</v>
      </c>
      <c r="I72" s="134" t="s">
        <v>163</v>
      </c>
      <c r="J72" s="134" t="s">
        <v>164</v>
      </c>
      <c r="K72" s="849"/>
      <c r="L72" s="861"/>
    </row>
    <row r="73" spans="1:12" ht="17.100000000000001" customHeight="1" thickBot="1" x14ac:dyDescent="0.25">
      <c r="A73" s="847"/>
      <c r="B73" s="850"/>
      <c r="C73" s="336" t="s">
        <v>359</v>
      </c>
      <c r="D73" s="336" t="s">
        <v>360</v>
      </c>
      <c r="E73" s="336" t="s">
        <v>359</v>
      </c>
      <c r="F73" s="336" t="s">
        <v>360</v>
      </c>
      <c r="G73" s="336" t="s">
        <v>359</v>
      </c>
      <c r="H73" s="336" t="s">
        <v>360</v>
      </c>
      <c r="I73" s="336" t="s">
        <v>359</v>
      </c>
      <c r="J73" s="336" t="s">
        <v>360</v>
      </c>
      <c r="K73" s="850"/>
      <c r="L73" s="862"/>
    </row>
    <row r="74" spans="1:12" ht="23.25" customHeight="1" x14ac:dyDescent="0.2">
      <c r="A74" s="864" t="s">
        <v>75</v>
      </c>
      <c r="B74" s="473" t="s">
        <v>153</v>
      </c>
      <c r="C74" s="135">
        <v>11.000000000000002</v>
      </c>
      <c r="D74" s="135">
        <v>7.0000000000000018</v>
      </c>
      <c r="E74" s="135">
        <v>4.9999999999999991</v>
      </c>
      <c r="F74" s="135">
        <v>5</v>
      </c>
      <c r="G74" s="135">
        <v>4.9999999999999991</v>
      </c>
      <c r="H74" s="135">
        <v>1</v>
      </c>
      <c r="I74" s="135">
        <v>8</v>
      </c>
      <c r="J74" s="135">
        <v>7.0000000000000018</v>
      </c>
      <c r="K74" s="666" t="s">
        <v>141</v>
      </c>
      <c r="L74" s="852" t="s">
        <v>165</v>
      </c>
    </row>
    <row r="75" spans="1:12" ht="15.95" customHeight="1" x14ac:dyDescent="0.2">
      <c r="A75" s="849"/>
      <c r="B75" s="468" t="s">
        <v>426</v>
      </c>
      <c r="C75" s="136">
        <v>23</v>
      </c>
      <c r="D75" s="136">
        <v>15.000000000000004</v>
      </c>
      <c r="E75" s="136">
        <v>12.999999999999998</v>
      </c>
      <c r="F75" s="136">
        <v>9.9999999999999982</v>
      </c>
      <c r="G75" s="136">
        <v>12</v>
      </c>
      <c r="H75" s="136">
        <v>14</v>
      </c>
      <c r="I75" s="136">
        <v>12.999999999999998</v>
      </c>
      <c r="J75" s="136">
        <v>10.999999999999998</v>
      </c>
      <c r="K75" s="676" t="s">
        <v>471</v>
      </c>
      <c r="L75" s="853"/>
    </row>
    <row r="76" spans="1:12" ht="15.95" customHeight="1" x14ac:dyDescent="0.2">
      <c r="A76" s="849"/>
      <c r="B76" s="468" t="s">
        <v>425</v>
      </c>
      <c r="C76" s="136">
        <v>22</v>
      </c>
      <c r="D76" s="136">
        <v>10</v>
      </c>
      <c r="E76" s="136">
        <v>20</v>
      </c>
      <c r="F76" s="136">
        <v>10</v>
      </c>
      <c r="G76" s="136">
        <v>21</v>
      </c>
      <c r="H76" s="136">
        <v>10</v>
      </c>
      <c r="I76" s="136">
        <v>16</v>
      </c>
      <c r="J76" s="136">
        <v>11.000000000000002</v>
      </c>
      <c r="K76" s="676" t="s">
        <v>468</v>
      </c>
      <c r="L76" s="853"/>
    </row>
    <row r="77" spans="1:12" ht="15.95" customHeight="1" x14ac:dyDescent="0.2">
      <c r="A77" s="849"/>
      <c r="B77" s="468" t="s">
        <v>427</v>
      </c>
      <c r="C77" s="136">
        <v>23</v>
      </c>
      <c r="D77" s="136">
        <v>21</v>
      </c>
      <c r="E77" s="136">
        <v>12</v>
      </c>
      <c r="F77" s="136">
        <v>13</v>
      </c>
      <c r="G77" s="136">
        <v>15</v>
      </c>
      <c r="H77" s="136">
        <v>12</v>
      </c>
      <c r="I77" s="136">
        <v>13</v>
      </c>
      <c r="J77" s="136">
        <v>12</v>
      </c>
      <c r="K77" s="676" t="s">
        <v>469</v>
      </c>
      <c r="L77" s="853"/>
    </row>
    <row r="78" spans="1:12" ht="15.95" customHeight="1" x14ac:dyDescent="0.2">
      <c r="A78" s="849"/>
      <c r="B78" s="468" t="s">
        <v>428</v>
      </c>
      <c r="C78" s="136">
        <v>8</v>
      </c>
      <c r="D78" s="136">
        <v>6</v>
      </c>
      <c r="E78" s="136">
        <v>6</v>
      </c>
      <c r="F78" s="136">
        <v>2</v>
      </c>
      <c r="G78" s="136">
        <v>0</v>
      </c>
      <c r="H78" s="136">
        <v>2.0000000000000004</v>
      </c>
      <c r="I78" s="136">
        <v>4.0000000000000009</v>
      </c>
      <c r="J78" s="136">
        <v>3</v>
      </c>
      <c r="K78" s="676" t="s">
        <v>470</v>
      </c>
      <c r="L78" s="853"/>
    </row>
    <row r="79" spans="1:12" ht="15.95" customHeight="1" thickBot="1" x14ac:dyDescent="0.25">
      <c r="A79" s="850"/>
      <c r="B79" s="472" t="s">
        <v>39</v>
      </c>
      <c r="C79" s="146">
        <f>SUM(C74:C78)</f>
        <v>87</v>
      </c>
      <c r="D79" s="146">
        <f t="shared" ref="D79:J79" si="7">SUM(D74:D78)</f>
        <v>59.000000000000007</v>
      </c>
      <c r="E79" s="146">
        <f t="shared" si="7"/>
        <v>56</v>
      </c>
      <c r="F79" s="146">
        <f t="shared" si="7"/>
        <v>40</v>
      </c>
      <c r="G79" s="146">
        <f t="shared" si="7"/>
        <v>53</v>
      </c>
      <c r="H79" s="146">
        <f t="shared" si="7"/>
        <v>39</v>
      </c>
      <c r="I79" s="146">
        <f t="shared" si="7"/>
        <v>54</v>
      </c>
      <c r="J79" s="146">
        <f t="shared" si="7"/>
        <v>44</v>
      </c>
      <c r="K79" s="667" t="s">
        <v>22</v>
      </c>
      <c r="L79" s="854"/>
    </row>
    <row r="80" spans="1:12" ht="15.95" customHeight="1" x14ac:dyDescent="0.2">
      <c r="A80" s="851" t="s">
        <v>32</v>
      </c>
      <c r="B80" s="473" t="s">
        <v>153</v>
      </c>
      <c r="C80" s="135">
        <v>12.000000000000002</v>
      </c>
      <c r="D80" s="135">
        <v>11.000000000000004</v>
      </c>
      <c r="E80" s="135">
        <v>12.999999999999998</v>
      </c>
      <c r="F80" s="135">
        <v>10.000000000000004</v>
      </c>
      <c r="G80" s="135">
        <v>6.0000000000000009</v>
      </c>
      <c r="H80" s="135">
        <v>6.0000000000000009</v>
      </c>
      <c r="I80" s="135">
        <v>11</v>
      </c>
      <c r="J80" s="135">
        <v>4</v>
      </c>
      <c r="K80" s="666" t="s">
        <v>141</v>
      </c>
      <c r="L80" s="852" t="s">
        <v>166</v>
      </c>
    </row>
    <row r="81" spans="1:12" ht="15.95" customHeight="1" x14ac:dyDescent="0.2">
      <c r="A81" s="846"/>
      <c r="B81" s="468" t="s">
        <v>426</v>
      </c>
      <c r="C81" s="136">
        <v>33.000000000000007</v>
      </c>
      <c r="D81" s="136">
        <v>31</v>
      </c>
      <c r="E81" s="136">
        <v>14</v>
      </c>
      <c r="F81" s="136">
        <v>26.999999999999996</v>
      </c>
      <c r="G81" s="136">
        <v>22</v>
      </c>
      <c r="H81" s="136">
        <v>10</v>
      </c>
      <c r="I81" s="136">
        <v>12.000000000000002</v>
      </c>
      <c r="J81" s="136">
        <v>6.0000000000000027</v>
      </c>
      <c r="K81" s="676" t="s">
        <v>471</v>
      </c>
      <c r="L81" s="853"/>
    </row>
    <row r="82" spans="1:12" ht="15.95" customHeight="1" x14ac:dyDescent="0.2">
      <c r="A82" s="846"/>
      <c r="B82" s="468" t="s">
        <v>425</v>
      </c>
      <c r="C82" s="136">
        <v>34</v>
      </c>
      <c r="D82" s="136">
        <v>32.000000000000014</v>
      </c>
      <c r="E82" s="136">
        <v>25.000000000000004</v>
      </c>
      <c r="F82" s="136">
        <v>25</v>
      </c>
      <c r="G82" s="136">
        <v>34.000000000000014</v>
      </c>
      <c r="H82" s="136">
        <v>24</v>
      </c>
      <c r="I82" s="136">
        <v>25.000000000000004</v>
      </c>
      <c r="J82" s="136">
        <v>17.000000000000004</v>
      </c>
      <c r="K82" s="676" t="s">
        <v>468</v>
      </c>
      <c r="L82" s="853"/>
    </row>
    <row r="83" spans="1:12" ht="15.95" customHeight="1" x14ac:dyDescent="0.2">
      <c r="A83" s="846"/>
      <c r="B83" s="468" t="s">
        <v>427</v>
      </c>
      <c r="C83" s="136">
        <v>19.000000000000004</v>
      </c>
      <c r="D83" s="136">
        <v>27.999999999999993</v>
      </c>
      <c r="E83" s="136">
        <v>25.000000000000004</v>
      </c>
      <c r="F83" s="136">
        <v>29.000000000000004</v>
      </c>
      <c r="G83" s="136">
        <v>25.999999999999996</v>
      </c>
      <c r="H83" s="136">
        <v>23</v>
      </c>
      <c r="I83" s="136">
        <v>31.000000000000007</v>
      </c>
      <c r="J83" s="136">
        <v>20.999999999999996</v>
      </c>
      <c r="K83" s="676" t="s">
        <v>469</v>
      </c>
      <c r="L83" s="853"/>
    </row>
    <row r="84" spans="1:12" ht="15.95" customHeight="1" x14ac:dyDescent="0.2">
      <c r="A84" s="846"/>
      <c r="B84" s="468" t="s">
        <v>428</v>
      </c>
      <c r="C84" s="136">
        <v>4.0000000000000018</v>
      </c>
      <c r="D84" s="136">
        <v>6.0000000000000009</v>
      </c>
      <c r="E84" s="136">
        <v>14.000000000000005</v>
      </c>
      <c r="F84" s="136">
        <v>1.0000000000000002</v>
      </c>
      <c r="G84" s="136">
        <v>12</v>
      </c>
      <c r="H84" s="136">
        <v>8.9999999999999964</v>
      </c>
      <c r="I84" s="136">
        <v>7</v>
      </c>
      <c r="J84" s="136">
        <v>6.0000000000000009</v>
      </c>
      <c r="K84" s="676" t="s">
        <v>470</v>
      </c>
      <c r="L84" s="853"/>
    </row>
    <row r="85" spans="1:12" ht="15.95" customHeight="1" thickBot="1" x14ac:dyDescent="0.25">
      <c r="A85" s="847"/>
      <c r="B85" s="472" t="s">
        <v>39</v>
      </c>
      <c r="C85" s="146">
        <f>SUM(C80:C84)</f>
        <v>102</v>
      </c>
      <c r="D85" s="146">
        <f t="shared" ref="D85:J85" si="8">SUM(D80:D84)</f>
        <v>108</v>
      </c>
      <c r="E85" s="146">
        <f t="shared" si="8"/>
        <v>91</v>
      </c>
      <c r="F85" s="146">
        <f t="shared" si="8"/>
        <v>92</v>
      </c>
      <c r="G85" s="146">
        <f t="shared" si="8"/>
        <v>100.00000000000001</v>
      </c>
      <c r="H85" s="146">
        <f t="shared" si="8"/>
        <v>72</v>
      </c>
      <c r="I85" s="146">
        <f t="shared" si="8"/>
        <v>86</v>
      </c>
      <c r="J85" s="146">
        <f t="shared" si="8"/>
        <v>54</v>
      </c>
      <c r="K85" s="667" t="s">
        <v>22</v>
      </c>
      <c r="L85" s="854"/>
    </row>
    <row r="86" spans="1:12" ht="15.95" customHeight="1" x14ac:dyDescent="0.2">
      <c r="A86" s="851" t="s">
        <v>33</v>
      </c>
      <c r="B86" s="473" t="s">
        <v>153</v>
      </c>
      <c r="C86" s="135">
        <v>2</v>
      </c>
      <c r="D86" s="135">
        <v>5</v>
      </c>
      <c r="E86" s="135">
        <v>2</v>
      </c>
      <c r="F86" s="135">
        <v>5</v>
      </c>
      <c r="G86" s="135">
        <v>2</v>
      </c>
      <c r="H86" s="135">
        <v>5</v>
      </c>
      <c r="I86" s="135">
        <v>2</v>
      </c>
      <c r="J86" s="135">
        <v>5</v>
      </c>
      <c r="K86" s="666" t="s">
        <v>141</v>
      </c>
      <c r="L86" s="865" t="s">
        <v>167</v>
      </c>
    </row>
    <row r="87" spans="1:12" ht="15.95" customHeight="1" x14ac:dyDescent="0.2">
      <c r="A87" s="846"/>
      <c r="B87" s="468" t="s">
        <v>426</v>
      </c>
      <c r="C87" s="136">
        <v>5.9999999999999991</v>
      </c>
      <c r="D87" s="136">
        <v>10</v>
      </c>
      <c r="E87" s="136">
        <v>5.9999999999999991</v>
      </c>
      <c r="F87" s="136">
        <v>10</v>
      </c>
      <c r="G87" s="136">
        <v>5.9999999999999991</v>
      </c>
      <c r="H87" s="136">
        <v>10</v>
      </c>
      <c r="I87" s="136">
        <v>5.9999999999999991</v>
      </c>
      <c r="J87" s="136">
        <v>10</v>
      </c>
      <c r="K87" s="676" t="s">
        <v>471</v>
      </c>
      <c r="L87" s="866"/>
    </row>
    <row r="88" spans="1:12" ht="15.95" customHeight="1" x14ac:dyDescent="0.2">
      <c r="A88" s="846"/>
      <c r="B88" s="468" t="s">
        <v>425</v>
      </c>
      <c r="C88" s="136">
        <v>9</v>
      </c>
      <c r="D88" s="136">
        <v>11.999999999999998</v>
      </c>
      <c r="E88" s="136">
        <v>9</v>
      </c>
      <c r="F88" s="136">
        <v>11.999999999999998</v>
      </c>
      <c r="G88" s="136">
        <v>9</v>
      </c>
      <c r="H88" s="136">
        <v>11.999999999999998</v>
      </c>
      <c r="I88" s="136">
        <v>9</v>
      </c>
      <c r="J88" s="136">
        <v>11.999999999999998</v>
      </c>
      <c r="K88" s="676" t="s">
        <v>468</v>
      </c>
      <c r="L88" s="866"/>
    </row>
    <row r="89" spans="1:12" ht="15.95" customHeight="1" x14ac:dyDescent="0.2">
      <c r="A89" s="846"/>
      <c r="B89" s="468" t="s">
        <v>427</v>
      </c>
      <c r="C89" s="136">
        <v>14.000000000000004</v>
      </c>
      <c r="D89" s="136">
        <v>23.999999999999996</v>
      </c>
      <c r="E89" s="136">
        <v>14.000000000000004</v>
      </c>
      <c r="F89" s="136">
        <v>23.999999999999996</v>
      </c>
      <c r="G89" s="136">
        <v>14.000000000000004</v>
      </c>
      <c r="H89" s="136">
        <v>23.999999999999996</v>
      </c>
      <c r="I89" s="136">
        <v>14.000000000000004</v>
      </c>
      <c r="J89" s="136">
        <v>23.999999999999996</v>
      </c>
      <c r="K89" s="676" t="s">
        <v>469</v>
      </c>
      <c r="L89" s="866"/>
    </row>
    <row r="90" spans="1:12" ht="15.95" customHeight="1" x14ac:dyDescent="0.2">
      <c r="A90" s="846"/>
      <c r="B90" s="468" t="s">
        <v>428</v>
      </c>
      <c r="C90" s="136">
        <v>29.000000000000004</v>
      </c>
      <c r="D90" s="136">
        <v>28.000000000000007</v>
      </c>
      <c r="E90" s="136">
        <v>28.000000000000007</v>
      </c>
      <c r="F90" s="136">
        <v>30</v>
      </c>
      <c r="G90" s="136">
        <v>32</v>
      </c>
      <c r="H90" s="136">
        <v>34</v>
      </c>
      <c r="I90" s="136">
        <v>51.999999999999993</v>
      </c>
      <c r="J90" s="136">
        <v>40</v>
      </c>
      <c r="K90" s="676" t="s">
        <v>470</v>
      </c>
      <c r="L90" s="866"/>
    </row>
    <row r="91" spans="1:12" ht="15.95" customHeight="1" thickBot="1" x14ac:dyDescent="0.25">
      <c r="A91" s="847"/>
      <c r="B91" s="472" t="s">
        <v>39</v>
      </c>
      <c r="C91" s="146">
        <f>SUM(C86:C90)</f>
        <v>60.000000000000007</v>
      </c>
      <c r="D91" s="146">
        <f t="shared" ref="D91:J91" si="9">SUM(D86:D90)</f>
        <v>79</v>
      </c>
      <c r="E91" s="146">
        <f t="shared" si="9"/>
        <v>59.000000000000014</v>
      </c>
      <c r="F91" s="146">
        <f t="shared" si="9"/>
        <v>81</v>
      </c>
      <c r="G91" s="146">
        <f t="shared" si="9"/>
        <v>63</v>
      </c>
      <c r="H91" s="146">
        <f t="shared" si="9"/>
        <v>85</v>
      </c>
      <c r="I91" s="146">
        <f t="shared" si="9"/>
        <v>83</v>
      </c>
      <c r="J91" s="146">
        <f t="shared" si="9"/>
        <v>91</v>
      </c>
      <c r="K91" s="667" t="s">
        <v>22</v>
      </c>
      <c r="L91" s="867"/>
    </row>
    <row r="92" spans="1:12" ht="15.95" customHeight="1" x14ac:dyDescent="0.2">
      <c r="A92" s="851" t="s">
        <v>34</v>
      </c>
      <c r="B92" s="473" t="s">
        <v>153</v>
      </c>
      <c r="C92" s="135">
        <v>0</v>
      </c>
      <c r="D92" s="135">
        <v>0</v>
      </c>
      <c r="E92" s="135">
        <v>0</v>
      </c>
      <c r="F92" s="135">
        <v>0</v>
      </c>
      <c r="G92" s="135">
        <v>0</v>
      </c>
      <c r="H92" s="135">
        <v>0</v>
      </c>
      <c r="I92" s="135">
        <v>1</v>
      </c>
      <c r="J92" s="135">
        <v>1</v>
      </c>
      <c r="K92" s="666" t="s">
        <v>141</v>
      </c>
      <c r="L92" s="865" t="s">
        <v>168</v>
      </c>
    </row>
    <row r="93" spans="1:12" ht="15.95" customHeight="1" x14ac:dyDescent="0.2">
      <c r="A93" s="846"/>
      <c r="B93" s="468" t="s">
        <v>426</v>
      </c>
      <c r="C93" s="136">
        <v>6</v>
      </c>
      <c r="D93" s="136">
        <v>4.9999999999999991</v>
      </c>
      <c r="E93" s="136">
        <v>9</v>
      </c>
      <c r="F93" s="136">
        <v>11</v>
      </c>
      <c r="G93" s="136">
        <v>8</v>
      </c>
      <c r="H93" s="136">
        <v>11</v>
      </c>
      <c r="I93" s="136">
        <v>18</v>
      </c>
      <c r="J93" s="136">
        <v>15</v>
      </c>
      <c r="K93" s="676" t="s">
        <v>471</v>
      </c>
      <c r="L93" s="866"/>
    </row>
    <row r="94" spans="1:12" ht="15.95" customHeight="1" x14ac:dyDescent="0.2">
      <c r="A94" s="846"/>
      <c r="B94" s="468" t="s">
        <v>425</v>
      </c>
      <c r="C94" s="136">
        <v>6</v>
      </c>
      <c r="D94" s="136">
        <v>9.9999999999999982</v>
      </c>
      <c r="E94" s="136">
        <v>6</v>
      </c>
      <c r="F94" s="136">
        <v>10</v>
      </c>
      <c r="G94" s="136">
        <v>6</v>
      </c>
      <c r="H94" s="136">
        <v>9</v>
      </c>
      <c r="I94" s="136">
        <v>10</v>
      </c>
      <c r="J94" s="136">
        <v>17</v>
      </c>
      <c r="K94" s="676" t="s">
        <v>468</v>
      </c>
      <c r="L94" s="866"/>
    </row>
    <row r="95" spans="1:12" ht="15.95" customHeight="1" x14ac:dyDescent="0.2">
      <c r="A95" s="846"/>
      <c r="B95" s="468" t="s">
        <v>427</v>
      </c>
      <c r="C95" s="136">
        <v>8</v>
      </c>
      <c r="D95" s="136">
        <v>17</v>
      </c>
      <c r="E95" s="136">
        <v>8</v>
      </c>
      <c r="F95" s="136">
        <v>10</v>
      </c>
      <c r="G95" s="136">
        <v>8</v>
      </c>
      <c r="H95" s="136">
        <v>9</v>
      </c>
      <c r="I95" s="136">
        <v>16.000000000000004</v>
      </c>
      <c r="J95" s="136">
        <v>23</v>
      </c>
      <c r="K95" s="676" t="s">
        <v>469</v>
      </c>
      <c r="L95" s="866"/>
    </row>
    <row r="96" spans="1:12" ht="15.95" customHeight="1" x14ac:dyDescent="0.2">
      <c r="A96" s="846"/>
      <c r="B96" s="468" t="s">
        <v>428</v>
      </c>
      <c r="C96" s="136">
        <v>5</v>
      </c>
      <c r="D96" s="136">
        <v>0</v>
      </c>
      <c r="E96" s="136">
        <v>2</v>
      </c>
      <c r="F96" s="136">
        <v>3</v>
      </c>
      <c r="G96" s="136">
        <v>2</v>
      </c>
      <c r="H96" s="136">
        <v>3</v>
      </c>
      <c r="I96" s="136">
        <v>5</v>
      </c>
      <c r="J96" s="136">
        <v>1</v>
      </c>
      <c r="K96" s="676" t="s">
        <v>470</v>
      </c>
      <c r="L96" s="866"/>
    </row>
    <row r="97" spans="1:12" ht="15.95" customHeight="1" thickBot="1" x14ac:dyDescent="0.25">
      <c r="A97" s="847"/>
      <c r="B97" s="472" t="s">
        <v>39</v>
      </c>
      <c r="C97" s="146">
        <f>SUM(C92:C96)</f>
        <v>25</v>
      </c>
      <c r="D97" s="146">
        <f t="shared" ref="D97:J97" si="10">SUM(D92:D96)</f>
        <v>31.999999999999996</v>
      </c>
      <c r="E97" s="146">
        <f t="shared" si="10"/>
        <v>25</v>
      </c>
      <c r="F97" s="146">
        <f t="shared" si="10"/>
        <v>34</v>
      </c>
      <c r="G97" s="146">
        <f t="shared" si="10"/>
        <v>24</v>
      </c>
      <c r="H97" s="146">
        <f t="shared" si="10"/>
        <v>32</v>
      </c>
      <c r="I97" s="146">
        <f t="shared" si="10"/>
        <v>50</v>
      </c>
      <c r="J97" s="146">
        <f t="shared" si="10"/>
        <v>57</v>
      </c>
      <c r="K97" s="667" t="s">
        <v>22</v>
      </c>
      <c r="L97" s="867"/>
    </row>
    <row r="98" spans="1:12" ht="12.75" customHeight="1" x14ac:dyDescent="0.2">
      <c r="A98" s="145"/>
      <c r="B98" s="138"/>
      <c r="L98" s="144"/>
    </row>
    <row r="99" spans="1:12" ht="12.75" customHeight="1" x14ac:dyDescent="0.2">
      <c r="A99" s="145"/>
      <c r="B99" s="138"/>
      <c r="L99" s="144"/>
    </row>
    <row r="100" spans="1:12" ht="12.75" customHeight="1" x14ac:dyDescent="0.2">
      <c r="A100" s="145"/>
      <c r="B100" s="138"/>
      <c r="L100" s="144"/>
    </row>
    <row r="101" spans="1:12" ht="12.75" customHeight="1" x14ac:dyDescent="0.2">
      <c r="A101" s="145"/>
      <c r="B101" s="138"/>
      <c r="L101" s="144"/>
    </row>
    <row r="102" spans="1:12" ht="12.75" customHeight="1" x14ac:dyDescent="0.2">
      <c r="A102" s="145"/>
      <c r="B102" s="138"/>
      <c r="L102" s="144"/>
    </row>
    <row r="103" spans="1:12" ht="12.75" customHeight="1" x14ac:dyDescent="0.2">
      <c r="A103" s="145"/>
      <c r="B103" s="138"/>
      <c r="L103" s="144"/>
    </row>
    <row r="104" spans="1:12" ht="12.75" customHeight="1" x14ac:dyDescent="0.2">
      <c r="A104" s="145"/>
      <c r="B104" s="138"/>
      <c r="L104" s="144"/>
    </row>
    <row r="105" spans="1:12" ht="28.5" customHeight="1" thickBot="1" x14ac:dyDescent="0.3">
      <c r="A105" s="858" t="s">
        <v>459</v>
      </c>
      <c r="B105" s="858"/>
      <c r="C105" s="858"/>
      <c r="D105" s="858"/>
      <c r="E105" s="858"/>
      <c r="F105" s="858"/>
      <c r="G105" s="858"/>
      <c r="H105" s="858"/>
      <c r="I105" s="858"/>
      <c r="J105" s="858"/>
      <c r="K105" s="859" t="s">
        <v>458</v>
      </c>
      <c r="L105" s="859"/>
    </row>
    <row r="106" spans="1:12" ht="22.5" customHeight="1" thickTop="1" x14ac:dyDescent="0.2">
      <c r="A106" s="844" t="s">
        <v>0</v>
      </c>
      <c r="B106" s="848" t="s">
        <v>169</v>
      </c>
      <c r="C106" s="826" t="s">
        <v>132</v>
      </c>
      <c r="D106" s="826"/>
      <c r="E106" s="826" t="s">
        <v>133</v>
      </c>
      <c r="F106" s="826"/>
      <c r="G106" s="826" t="s">
        <v>134</v>
      </c>
      <c r="H106" s="826"/>
      <c r="I106" s="826" t="s">
        <v>135</v>
      </c>
      <c r="J106" s="826"/>
      <c r="K106" s="848" t="s">
        <v>136</v>
      </c>
      <c r="L106" s="848" t="s">
        <v>152</v>
      </c>
    </row>
    <row r="107" spans="1:12" ht="17.100000000000001" customHeight="1" x14ac:dyDescent="0.2">
      <c r="A107" s="845"/>
      <c r="B107" s="849"/>
      <c r="C107" s="827" t="s">
        <v>137</v>
      </c>
      <c r="D107" s="827"/>
      <c r="E107" s="827" t="s">
        <v>138</v>
      </c>
      <c r="F107" s="827"/>
      <c r="G107" s="827" t="s">
        <v>139</v>
      </c>
      <c r="H107" s="827"/>
      <c r="I107" s="827" t="s">
        <v>140</v>
      </c>
      <c r="J107" s="827"/>
      <c r="K107" s="849"/>
      <c r="L107" s="849"/>
    </row>
    <row r="108" spans="1:12" ht="17.100000000000001" customHeight="1" x14ac:dyDescent="0.2">
      <c r="A108" s="846"/>
      <c r="B108" s="849"/>
      <c r="C108" s="474" t="s">
        <v>163</v>
      </c>
      <c r="D108" s="474" t="s">
        <v>164</v>
      </c>
      <c r="E108" s="474" t="s">
        <v>163</v>
      </c>
      <c r="F108" s="474" t="s">
        <v>164</v>
      </c>
      <c r="G108" s="474" t="s">
        <v>163</v>
      </c>
      <c r="H108" s="474" t="s">
        <v>164</v>
      </c>
      <c r="I108" s="474" t="s">
        <v>163</v>
      </c>
      <c r="J108" s="474" t="s">
        <v>164</v>
      </c>
      <c r="K108" s="849"/>
      <c r="L108" s="849"/>
    </row>
    <row r="109" spans="1:12" ht="17.100000000000001" customHeight="1" thickBot="1" x14ac:dyDescent="0.25">
      <c r="A109" s="847"/>
      <c r="B109" s="850"/>
      <c r="C109" s="336" t="s">
        <v>359</v>
      </c>
      <c r="D109" s="336" t="s">
        <v>360</v>
      </c>
      <c r="E109" s="336" t="s">
        <v>359</v>
      </c>
      <c r="F109" s="336" t="s">
        <v>360</v>
      </c>
      <c r="G109" s="336" t="s">
        <v>359</v>
      </c>
      <c r="H109" s="336" t="s">
        <v>360</v>
      </c>
      <c r="I109" s="336" t="s">
        <v>359</v>
      </c>
      <c r="J109" s="336" t="s">
        <v>360</v>
      </c>
      <c r="K109" s="850"/>
      <c r="L109" s="850"/>
    </row>
    <row r="110" spans="1:12" ht="23.25" customHeight="1" x14ac:dyDescent="0.2">
      <c r="A110" s="851" t="s">
        <v>35</v>
      </c>
      <c r="B110" s="473" t="s">
        <v>153</v>
      </c>
      <c r="C110" s="309" t="s">
        <v>371</v>
      </c>
      <c r="D110" s="309" t="s">
        <v>371</v>
      </c>
      <c r="E110" s="309" t="s">
        <v>371</v>
      </c>
      <c r="F110" s="309" t="s">
        <v>371</v>
      </c>
      <c r="G110" s="309" t="s">
        <v>371</v>
      </c>
      <c r="H110" s="309" t="s">
        <v>371</v>
      </c>
      <c r="I110" s="309" t="s">
        <v>371</v>
      </c>
      <c r="J110" s="309" t="s">
        <v>371</v>
      </c>
      <c r="K110" s="666" t="s">
        <v>141</v>
      </c>
      <c r="L110" s="852" t="s">
        <v>170</v>
      </c>
    </row>
    <row r="111" spans="1:12" ht="15.95" customHeight="1" x14ac:dyDescent="0.2">
      <c r="A111" s="846"/>
      <c r="B111" s="468" t="s">
        <v>426</v>
      </c>
      <c r="C111" s="250" t="s">
        <v>371</v>
      </c>
      <c r="D111" s="250" t="s">
        <v>371</v>
      </c>
      <c r="E111" s="250" t="s">
        <v>371</v>
      </c>
      <c r="F111" s="250" t="s">
        <v>371</v>
      </c>
      <c r="G111" s="250" t="s">
        <v>371</v>
      </c>
      <c r="H111" s="250" t="s">
        <v>371</v>
      </c>
      <c r="I111" s="250" t="s">
        <v>371</v>
      </c>
      <c r="J111" s="250" t="s">
        <v>371</v>
      </c>
      <c r="K111" s="676" t="s">
        <v>471</v>
      </c>
      <c r="L111" s="853"/>
    </row>
    <row r="112" spans="1:12" ht="15.95" customHeight="1" x14ac:dyDescent="0.2">
      <c r="A112" s="846"/>
      <c r="B112" s="468" t="s">
        <v>425</v>
      </c>
      <c r="C112" s="250" t="s">
        <v>371</v>
      </c>
      <c r="D112" s="250" t="s">
        <v>371</v>
      </c>
      <c r="E112" s="250" t="s">
        <v>371</v>
      </c>
      <c r="F112" s="250" t="s">
        <v>371</v>
      </c>
      <c r="G112" s="250" t="s">
        <v>371</v>
      </c>
      <c r="H112" s="250" t="s">
        <v>371</v>
      </c>
      <c r="I112" s="250" t="s">
        <v>371</v>
      </c>
      <c r="J112" s="250" t="s">
        <v>371</v>
      </c>
      <c r="K112" s="676" t="s">
        <v>468</v>
      </c>
      <c r="L112" s="853"/>
    </row>
    <row r="113" spans="1:12" ht="15.95" customHeight="1" x14ac:dyDescent="0.2">
      <c r="A113" s="846"/>
      <c r="B113" s="468" t="s">
        <v>427</v>
      </c>
      <c r="C113" s="250" t="s">
        <v>371</v>
      </c>
      <c r="D113" s="250" t="s">
        <v>371</v>
      </c>
      <c r="E113" s="250" t="s">
        <v>371</v>
      </c>
      <c r="F113" s="250" t="s">
        <v>371</v>
      </c>
      <c r="G113" s="250" t="s">
        <v>371</v>
      </c>
      <c r="H113" s="250" t="s">
        <v>371</v>
      </c>
      <c r="I113" s="250" t="s">
        <v>371</v>
      </c>
      <c r="J113" s="250" t="s">
        <v>371</v>
      </c>
      <c r="K113" s="676" t="s">
        <v>469</v>
      </c>
      <c r="L113" s="853"/>
    </row>
    <row r="114" spans="1:12" ht="15.95" customHeight="1" x14ac:dyDescent="0.2">
      <c r="A114" s="846"/>
      <c r="B114" s="468" t="s">
        <v>428</v>
      </c>
      <c r="C114" s="250" t="s">
        <v>371</v>
      </c>
      <c r="D114" s="250" t="s">
        <v>371</v>
      </c>
      <c r="E114" s="250" t="s">
        <v>371</v>
      </c>
      <c r="F114" s="250" t="s">
        <v>371</v>
      </c>
      <c r="G114" s="250" t="s">
        <v>371</v>
      </c>
      <c r="H114" s="250" t="s">
        <v>371</v>
      </c>
      <c r="I114" s="250" t="s">
        <v>371</v>
      </c>
      <c r="J114" s="250" t="s">
        <v>371</v>
      </c>
      <c r="K114" s="676" t="s">
        <v>470</v>
      </c>
      <c r="L114" s="853"/>
    </row>
    <row r="115" spans="1:12" ht="21.75" customHeight="1" thickBot="1" x14ac:dyDescent="0.25">
      <c r="A115" s="847"/>
      <c r="B115" s="472" t="s">
        <v>39</v>
      </c>
      <c r="C115" s="251" t="s">
        <v>371</v>
      </c>
      <c r="D115" s="251" t="s">
        <v>371</v>
      </c>
      <c r="E115" s="251" t="s">
        <v>371</v>
      </c>
      <c r="F115" s="251" t="s">
        <v>371</v>
      </c>
      <c r="G115" s="251" t="s">
        <v>371</v>
      </c>
      <c r="H115" s="251" t="s">
        <v>371</v>
      </c>
      <c r="I115" s="251" t="s">
        <v>371</v>
      </c>
      <c r="J115" s="251" t="s">
        <v>371</v>
      </c>
      <c r="K115" s="667" t="s">
        <v>22</v>
      </c>
      <c r="L115" s="854"/>
    </row>
    <row r="116" spans="1:12" ht="15.95" customHeight="1" x14ac:dyDescent="0.2">
      <c r="A116" s="845" t="s">
        <v>108</v>
      </c>
      <c r="B116" s="471" t="s">
        <v>153</v>
      </c>
      <c r="C116" s="141">
        <v>0</v>
      </c>
      <c r="D116" s="141">
        <v>0</v>
      </c>
      <c r="E116" s="141">
        <v>0</v>
      </c>
      <c r="F116" s="141">
        <v>0</v>
      </c>
      <c r="G116" s="141">
        <v>0</v>
      </c>
      <c r="H116" s="141">
        <v>0</v>
      </c>
      <c r="I116" s="141">
        <v>0</v>
      </c>
      <c r="J116" s="141">
        <v>0</v>
      </c>
      <c r="K116" s="666" t="s">
        <v>141</v>
      </c>
      <c r="L116" s="870" t="s">
        <v>171</v>
      </c>
    </row>
    <row r="117" spans="1:12" ht="15.95" customHeight="1" x14ac:dyDescent="0.2">
      <c r="A117" s="846"/>
      <c r="B117" s="468" t="s">
        <v>426</v>
      </c>
      <c r="C117" s="136">
        <v>1</v>
      </c>
      <c r="D117" s="136">
        <v>1</v>
      </c>
      <c r="E117" s="136">
        <v>1</v>
      </c>
      <c r="F117" s="136">
        <v>1</v>
      </c>
      <c r="G117" s="136">
        <v>1</v>
      </c>
      <c r="H117" s="136">
        <v>1</v>
      </c>
      <c r="I117" s="136">
        <v>1</v>
      </c>
      <c r="J117" s="136">
        <v>1</v>
      </c>
      <c r="K117" s="676" t="s">
        <v>471</v>
      </c>
      <c r="L117" s="853"/>
    </row>
    <row r="118" spans="1:12" ht="15.95" customHeight="1" x14ac:dyDescent="0.2">
      <c r="A118" s="846"/>
      <c r="B118" s="468" t="s">
        <v>425</v>
      </c>
      <c r="C118" s="136">
        <v>1</v>
      </c>
      <c r="D118" s="136">
        <v>2</v>
      </c>
      <c r="E118" s="136">
        <v>1</v>
      </c>
      <c r="F118" s="136">
        <v>2</v>
      </c>
      <c r="G118" s="136">
        <v>1</v>
      </c>
      <c r="H118" s="136">
        <v>2</v>
      </c>
      <c r="I118" s="136">
        <v>1</v>
      </c>
      <c r="J118" s="136">
        <v>2</v>
      </c>
      <c r="K118" s="676" t="s">
        <v>468</v>
      </c>
      <c r="L118" s="853"/>
    </row>
    <row r="119" spans="1:12" ht="15.95" customHeight="1" x14ac:dyDescent="0.2">
      <c r="A119" s="846"/>
      <c r="B119" s="468" t="s">
        <v>427</v>
      </c>
      <c r="C119" s="136">
        <v>3</v>
      </c>
      <c r="D119" s="136">
        <v>4</v>
      </c>
      <c r="E119" s="136">
        <v>3</v>
      </c>
      <c r="F119" s="136">
        <v>4</v>
      </c>
      <c r="G119" s="136">
        <v>3</v>
      </c>
      <c r="H119" s="136">
        <v>4</v>
      </c>
      <c r="I119" s="136">
        <v>3</v>
      </c>
      <c r="J119" s="136">
        <v>4</v>
      </c>
      <c r="K119" s="676" t="s">
        <v>469</v>
      </c>
      <c r="L119" s="853"/>
    </row>
    <row r="120" spans="1:12" ht="15.95" customHeight="1" x14ac:dyDescent="0.2">
      <c r="A120" s="846"/>
      <c r="B120" s="468" t="s">
        <v>428</v>
      </c>
      <c r="C120" s="136">
        <v>4</v>
      </c>
      <c r="D120" s="136">
        <v>1</v>
      </c>
      <c r="E120" s="136">
        <v>4</v>
      </c>
      <c r="F120" s="136">
        <v>1</v>
      </c>
      <c r="G120" s="136">
        <v>4</v>
      </c>
      <c r="H120" s="136">
        <v>1</v>
      </c>
      <c r="I120" s="136">
        <v>4</v>
      </c>
      <c r="J120" s="136">
        <v>1</v>
      </c>
      <c r="K120" s="676" t="s">
        <v>470</v>
      </c>
      <c r="L120" s="853"/>
    </row>
    <row r="121" spans="1:12" ht="15.95" customHeight="1" thickBot="1" x14ac:dyDescent="0.25">
      <c r="A121" s="847"/>
      <c r="B121" s="472" t="s">
        <v>39</v>
      </c>
      <c r="C121" s="146">
        <f>SUM(C116:C120)</f>
        <v>9</v>
      </c>
      <c r="D121" s="146">
        <f t="shared" ref="D121:J121" si="11">SUM(D116:D120)</f>
        <v>8</v>
      </c>
      <c r="E121" s="146">
        <f t="shared" si="11"/>
        <v>9</v>
      </c>
      <c r="F121" s="146">
        <f t="shared" si="11"/>
        <v>8</v>
      </c>
      <c r="G121" s="146">
        <f t="shared" si="11"/>
        <v>9</v>
      </c>
      <c r="H121" s="146">
        <f t="shared" si="11"/>
        <v>8</v>
      </c>
      <c r="I121" s="146">
        <f t="shared" si="11"/>
        <v>9</v>
      </c>
      <c r="J121" s="146">
        <f t="shared" si="11"/>
        <v>8</v>
      </c>
      <c r="K121" s="667" t="s">
        <v>22</v>
      </c>
      <c r="L121" s="854"/>
    </row>
    <row r="122" spans="1:12" ht="21" customHeight="1" x14ac:dyDescent="0.2">
      <c r="A122" s="845" t="s">
        <v>172</v>
      </c>
      <c r="B122" s="471" t="s">
        <v>153</v>
      </c>
      <c r="C122" s="141">
        <v>7.0000000000000018</v>
      </c>
      <c r="D122" s="141">
        <v>9.0000000000000018</v>
      </c>
      <c r="E122" s="141">
        <v>6.9999999999999991</v>
      </c>
      <c r="F122" s="141">
        <v>11</v>
      </c>
      <c r="G122" s="141">
        <v>12</v>
      </c>
      <c r="H122" s="141">
        <v>13</v>
      </c>
      <c r="I122" s="141">
        <v>21</v>
      </c>
      <c r="J122" s="141">
        <v>29</v>
      </c>
      <c r="K122" s="666" t="s">
        <v>141</v>
      </c>
      <c r="L122" s="870" t="s">
        <v>173</v>
      </c>
    </row>
    <row r="123" spans="1:12" ht="15.95" customHeight="1" x14ac:dyDescent="0.2">
      <c r="A123" s="846"/>
      <c r="B123" s="468" t="s">
        <v>426</v>
      </c>
      <c r="C123" s="136">
        <v>25</v>
      </c>
      <c r="D123" s="136">
        <v>17</v>
      </c>
      <c r="E123" s="136">
        <v>25</v>
      </c>
      <c r="F123" s="136">
        <v>25</v>
      </c>
      <c r="G123" s="136">
        <v>32.999999999999993</v>
      </c>
      <c r="H123" s="136">
        <v>29.000000000000004</v>
      </c>
      <c r="I123" s="136">
        <v>65</v>
      </c>
      <c r="J123" s="136">
        <v>50.999999999999986</v>
      </c>
      <c r="K123" s="676" t="s">
        <v>471</v>
      </c>
      <c r="L123" s="853"/>
    </row>
    <row r="124" spans="1:12" ht="15.95" customHeight="1" x14ac:dyDescent="0.2">
      <c r="A124" s="846"/>
      <c r="B124" s="468" t="s">
        <v>425</v>
      </c>
      <c r="C124" s="136">
        <v>25.000000000000004</v>
      </c>
      <c r="D124" s="136">
        <v>21.000000000000004</v>
      </c>
      <c r="E124" s="136">
        <v>26.999999999999996</v>
      </c>
      <c r="F124" s="136">
        <v>26</v>
      </c>
      <c r="G124" s="136">
        <v>32.000000000000007</v>
      </c>
      <c r="H124" s="136">
        <v>39.000000000000007</v>
      </c>
      <c r="I124" s="136">
        <v>48.999999999999993</v>
      </c>
      <c r="J124" s="136">
        <v>52.999999999999993</v>
      </c>
      <c r="K124" s="676" t="s">
        <v>468</v>
      </c>
      <c r="L124" s="853"/>
    </row>
    <row r="125" spans="1:12" ht="15.95" customHeight="1" x14ac:dyDescent="0.2">
      <c r="A125" s="846"/>
      <c r="B125" s="468" t="s">
        <v>427</v>
      </c>
      <c r="C125" s="136">
        <v>32</v>
      </c>
      <c r="D125" s="136">
        <v>25.000000000000007</v>
      </c>
      <c r="E125" s="136">
        <v>34.000000000000007</v>
      </c>
      <c r="F125" s="136">
        <v>30.999999999999996</v>
      </c>
      <c r="G125" s="136">
        <v>45.999999999999986</v>
      </c>
      <c r="H125" s="136">
        <v>34.000000000000007</v>
      </c>
      <c r="I125" s="136">
        <v>75.000000000000028</v>
      </c>
      <c r="J125" s="136">
        <v>56.000000000000014</v>
      </c>
      <c r="K125" s="676" t="s">
        <v>469</v>
      </c>
      <c r="L125" s="853"/>
    </row>
    <row r="126" spans="1:12" ht="15.95" customHeight="1" x14ac:dyDescent="0.2">
      <c r="A126" s="846"/>
      <c r="B126" s="468" t="s">
        <v>428</v>
      </c>
      <c r="C126" s="136">
        <v>25</v>
      </c>
      <c r="D126" s="136">
        <v>18.999999999999996</v>
      </c>
      <c r="E126" s="136">
        <v>27</v>
      </c>
      <c r="F126" s="136">
        <v>22.000000000000004</v>
      </c>
      <c r="G126" s="136">
        <v>35.000000000000007</v>
      </c>
      <c r="H126" s="136">
        <v>28.999999999999996</v>
      </c>
      <c r="I126" s="136">
        <v>63</v>
      </c>
      <c r="J126" s="136">
        <v>55.000000000000007</v>
      </c>
      <c r="K126" s="676" t="s">
        <v>470</v>
      </c>
      <c r="L126" s="853"/>
    </row>
    <row r="127" spans="1:12" ht="15.95" customHeight="1" thickBot="1" x14ac:dyDescent="0.25">
      <c r="A127" s="847"/>
      <c r="B127" s="472" t="s">
        <v>39</v>
      </c>
      <c r="C127" s="146">
        <f>SUM(C122:C126)</f>
        <v>114</v>
      </c>
      <c r="D127" s="146">
        <f t="shared" ref="D127:J127" si="12">SUM(D122:D126)</f>
        <v>91</v>
      </c>
      <c r="E127" s="146">
        <f t="shared" si="12"/>
        <v>120</v>
      </c>
      <c r="F127" s="146">
        <f t="shared" si="12"/>
        <v>115</v>
      </c>
      <c r="G127" s="146">
        <f t="shared" si="12"/>
        <v>158</v>
      </c>
      <c r="H127" s="146">
        <f t="shared" si="12"/>
        <v>144</v>
      </c>
      <c r="I127" s="146">
        <f t="shared" si="12"/>
        <v>273</v>
      </c>
      <c r="J127" s="146">
        <f t="shared" si="12"/>
        <v>244</v>
      </c>
      <c r="K127" s="667" t="s">
        <v>22</v>
      </c>
      <c r="L127" s="854"/>
    </row>
    <row r="128" spans="1:12" ht="21" customHeight="1" x14ac:dyDescent="0.2">
      <c r="A128" s="851" t="s">
        <v>39</v>
      </c>
      <c r="B128" s="473" t="s">
        <v>153</v>
      </c>
      <c r="C128" s="135">
        <f t="shared" ref="C128:J132" si="13">SUM(C122,C116,C92,C86,C80,C74,C53,C47,C41,C26,C20,C14,C8)</f>
        <v>418</v>
      </c>
      <c r="D128" s="147">
        <f t="shared" si="13"/>
        <v>370.99999999999994</v>
      </c>
      <c r="E128" s="147">
        <f t="shared" si="13"/>
        <v>396</v>
      </c>
      <c r="F128" s="147">
        <f t="shared" si="13"/>
        <v>367.00000000000006</v>
      </c>
      <c r="G128" s="147">
        <f t="shared" si="13"/>
        <v>415.99999999999989</v>
      </c>
      <c r="H128" s="147">
        <f t="shared" si="13"/>
        <v>394.99999999999989</v>
      </c>
      <c r="I128" s="147">
        <f t="shared" si="13"/>
        <v>457.00000000000011</v>
      </c>
      <c r="J128" s="135">
        <f t="shared" si="13"/>
        <v>413.00000000000011</v>
      </c>
      <c r="K128" s="666" t="s">
        <v>141</v>
      </c>
      <c r="L128" s="852" t="s">
        <v>379</v>
      </c>
    </row>
    <row r="129" spans="1:12" ht="15.95" customHeight="1" x14ac:dyDescent="0.2">
      <c r="A129" s="846"/>
      <c r="B129" s="468" t="s">
        <v>426</v>
      </c>
      <c r="C129" s="136">
        <f t="shared" si="13"/>
        <v>1123.0000000000005</v>
      </c>
      <c r="D129" s="136">
        <f t="shared" si="13"/>
        <v>1308.0000000000005</v>
      </c>
      <c r="E129" s="136">
        <f t="shared" si="13"/>
        <v>1169.9999999999995</v>
      </c>
      <c r="F129" s="136">
        <f t="shared" si="13"/>
        <v>1248.9999999999998</v>
      </c>
      <c r="G129" s="136">
        <f t="shared" si="13"/>
        <v>1167.0000000000005</v>
      </c>
      <c r="H129" s="136">
        <f t="shared" si="13"/>
        <v>1204</v>
      </c>
      <c r="I129" s="136">
        <f t="shared" si="13"/>
        <v>1215</v>
      </c>
      <c r="J129" s="136">
        <f t="shared" si="13"/>
        <v>1185.9999999999998</v>
      </c>
      <c r="K129" s="676" t="s">
        <v>471</v>
      </c>
      <c r="L129" s="853"/>
    </row>
    <row r="130" spans="1:12" ht="15.95" customHeight="1" x14ac:dyDescent="0.2">
      <c r="A130" s="846"/>
      <c r="B130" s="468" t="s">
        <v>425</v>
      </c>
      <c r="C130" s="136">
        <f t="shared" si="13"/>
        <v>1358</v>
      </c>
      <c r="D130" s="136">
        <f t="shared" si="13"/>
        <v>1476.9999999999995</v>
      </c>
      <c r="E130" s="136">
        <f t="shared" si="13"/>
        <v>1328.0000000000002</v>
      </c>
      <c r="F130" s="136">
        <f t="shared" si="13"/>
        <v>1385.9999999999993</v>
      </c>
      <c r="G130" s="136">
        <f t="shared" si="13"/>
        <v>1406.0000000000002</v>
      </c>
      <c r="H130" s="136">
        <f t="shared" si="13"/>
        <v>1336.9999999999998</v>
      </c>
      <c r="I130" s="136">
        <f t="shared" si="13"/>
        <v>1429.0000000000011</v>
      </c>
      <c r="J130" s="136">
        <f t="shared" si="13"/>
        <v>1424.0000000000002</v>
      </c>
      <c r="K130" s="676" t="s">
        <v>468</v>
      </c>
      <c r="L130" s="853"/>
    </row>
    <row r="131" spans="1:12" ht="15.95" customHeight="1" x14ac:dyDescent="0.2">
      <c r="A131" s="846"/>
      <c r="B131" s="468" t="s">
        <v>427</v>
      </c>
      <c r="C131" s="136">
        <f t="shared" si="13"/>
        <v>1358.0000000000007</v>
      </c>
      <c r="D131" s="136">
        <f t="shared" si="13"/>
        <v>1415.9999999999998</v>
      </c>
      <c r="E131" s="136">
        <f t="shared" si="13"/>
        <v>1333</v>
      </c>
      <c r="F131" s="136">
        <f t="shared" si="13"/>
        <v>1357.9999999999995</v>
      </c>
      <c r="G131" s="136">
        <f t="shared" si="13"/>
        <v>1368.9999999999991</v>
      </c>
      <c r="H131" s="136">
        <f t="shared" si="13"/>
        <v>1298.0000000000005</v>
      </c>
      <c r="I131" s="136">
        <f t="shared" si="13"/>
        <v>1449.0000000000002</v>
      </c>
      <c r="J131" s="136">
        <f t="shared" si="13"/>
        <v>1381.0000000000005</v>
      </c>
      <c r="K131" s="676" t="s">
        <v>469</v>
      </c>
      <c r="L131" s="853"/>
    </row>
    <row r="132" spans="1:12" ht="15.95" customHeight="1" x14ac:dyDescent="0.2">
      <c r="A132" s="846"/>
      <c r="B132" s="468" t="s">
        <v>428</v>
      </c>
      <c r="C132" s="136">
        <f t="shared" si="13"/>
        <v>939.00000000000091</v>
      </c>
      <c r="D132" s="141">
        <f t="shared" si="13"/>
        <v>1054</v>
      </c>
      <c r="E132" s="141">
        <f t="shared" si="13"/>
        <v>969.00000000000045</v>
      </c>
      <c r="F132" s="141">
        <f t="shared" si="13"/>
        <v>1039.9999999999995</v>
      </c>
      <c r="G132" s="141">
        <f t="shared" si="13"/>
        <v>939</v>
      </c>
      <c r="H132" s="141">
        <f t="shared" si="13"/>
        <v>981.99999999999977</v>
      </c>
      <c r="I132" s="141">
        <f t="shared" si="13"/>
        <v>1143.0000000000002</v>
      </c>
      <c r="J132" s="136">
        <f t="shared" si="13"/>
        <v>1134.9999999999993</v>
      </c>
      <c r="K132" s="676" t="s">
        <v>470</v>
      </c>
      <c r="L132" s="853"/>
    </row>
    <row r="133" spans="1:12" ht="15.95" customHeight="1" thickBot="1" x14ac:dyDescent="0.25">
      <c r="A133" s="868"/>
      <c r="B133" s="475" t="s">
        <v>39</v>
      </c>
      <c r="C133" s="142">
        <f>SUM(C128:C132)</f>
        <v>5196.0000000000018</v>
      </c>
      <c r="D133" s="142">
        <f t="shared" ref="D133:J133" si="14">SUM(D128:D132)</f>
        <v>5626</v>
      </c>
      <c r="E133" s="142">
        <f t="shared" si="14"/>
        <v>5196</v>
      </c>
      <c r="F133" s="142">
        <f t="shared" si="14"/>
        <v>5399.9999999999982</v>
      </c>
      <c r="G133" s="142">
        <f t="shared" si="14"/>
        <v>5297</v>
      </c>
      <c r="H133" s="142">
        <f t="shared" si="14"/>
        <v>5216</v>
      </c>
      <c r="I133" s="142">
        <f t="shared" si="14"/>
        <v>5693.0000000000009</v>
      </c>
      <c r="J133" s="142">
        <f t="shared" si="14"/>
        <v>5538.9999999999991</v>
      </c>
      <c r="K133" s="124" t="s">
        <v>22</v>
      </c>
      <c r="L133" s="869"/>
    </row>
    <row r="134" spans="1:12" ht="18.75" thickTop="1" x14ac:dyDescent="0.2">
      <c r="B134" s="138"/>
    </row>
  </sheetData>
  <mergeCells count="89">
    <mergeCell ref="A128:A133"/>
    <mergeCell ref="L128:L133"/>
    <mergeCell ref="I107:J107"/>
    <mergeCell ref="A110:A115"/>
    <mergeCell ref="A116:A121"/>
    <mergeCell ref="L116:L121"/>
    <mergeCell ref="A122:A127"/>
    <mergeCell ref="L122:L127"/>
    <mergeCell ref="A92:A97"/>
    <mergeCell ref="L92:L97"/>
    <mergeCell ref="L110:L115"/>
    <mergeCell ref="A105:J105"/>
    <mergeCell ref="K105:L105"/>
    <mergeCell ref="A106:A109"/>
    <mergeCell ref="B106:B109"/>
    <mergeCell ref="C106:D106"/>
    <mergeCell ref="E106:F106"/>
    <mergeCell ref="G106:H106"/>
    <mergeCell ref="I106:J106"/>
    <mergeCell ref="K106:K109"/>
    <mergeCell ref="L106:L109"/>
    <mergeCell ref="C107:D107"/>
    <mergeCell ref="E107:F107"/>
    <mergeCell ref="G107:H107"/>
    <mergeCell ref="I71:J71"/>
    <mergeCell ref="A74:A79"/>
    <mergeCell ref="A80:A85"/>
    <mergeCell ref="L80:L85"/>
    <mergeCell ref="A86:A91"/>
    <mergeCell ref="L86:L91"/>
    <mergeCell ref="A59:A64"/>
    <mergeCell ref="L59:L64"/>
    <mergeCell ref="L74:L79"/>
    <mergeCell ref="A69:J69"/>
    <mergeCell ref="K69:L69"/>
    <mergeCell ref="A70:A73"/>
    <mergeCell ref="B70:B73"/>
    <mergeCell ref="C70:D70"/>
    <mergeCell ref="E70:F70"/>
    <mergeCell ref="G70:H70"/>
    <mergeCell ref="I70:J70"/>
    <mergeCell ref="K70:K73"/>
    <mergeCell ref="L70:L73"/>
    <mergeCell ref="C71:D71"/>
    <mergeCell ref="E71:F71"/>
    <mergeCell ref="G71:H71"/>
    <mergeCell ref="I38:J38"/>
    <mergeCell ref="A41:A46"/>
    <mergeCell ref="A47:A52"/>
    <mergeCell ref="L47:L52"/>
    <mergeCell ref="A53:A58"/>
    <mergeCell ref="L53:L58"/>
    <mergeCell ref="A26:A31"/>
    <mergeCell ref="L26:L31"/>
    <mergeCell ref="L41:L46"/>
    <mergeCell ref="A36:J36"/>
    <mergeCell ref="K36:L36"/>
    <mergeCell ref="A37:A40"/>
    <mergeCell ref="B37:B40"/>
    <mergeCell ref="C37:D37"/>
    <mergeCell ref="E37:F37"/>
    <mergeCell ref="G37:H37"/>
    <mergeCell ref="I37:J37"/>
    <mergeCell ref="K37:K40"/>
    <mergeCell ref="L37:L40"/>
    <mergeCell ref="C38:D38"/>
    <mergeCell ref="E38:F38"/>
    <mergeCell ref="G38:H38"/>
    <mergeCell ref="A14:A19"/>
    <mergeCell ref="L14:L19"/>
    <mergeCell ref="A20:A25"/>
    <mergeCell ref="L20:L25"/>
    <mergeCell ref="A8:A13"/>
    <mergeCell ref="L8:L13"/>
    <mergeCell ref="A1:L1"/>
    <mergeCell ref="A2:L2"/>
    <mergeCell ref="A3:J3"/>
    <mergeCell ref="A4:A7"/>
    <mergeCell ref="B4:B7"/>
    <mergeCell ref="C4:D4"/>
    <mergeCell ref="E4:F4"/>
    <mergeCell ref="G4:H4"/>
    <mergeCell ref="I4:J4"/>
    <mergeCell ref="K4:K7"/>
    <mergeCell ref="L4:L7"/>
    <mergeCell ref="C5:D5"/>
    <mergeCell ref="E5:F5"/>
    <mergeCell ref="G5:H5"/>
    <mergeCell ref="I5:J5"/>
  </mergeCells>
  <printOptions horizontalCentered="1"/>
  <pageMargins left="0.98425196850393704" right="0.98425196850393704" top="1.4960629921259843" bottom="0.98425196850393704" header="0.98425196850393704" footer="0.74803149606299213"/>
  <pageSetup paperSize="9" scale="76" firstPageNumber="29" orientation="landscape" horizontalDpi="300" verticalDpi="300" r:id="rId1"/>
  <rowBreaks count="1" manualBreakCount="1">
    <brk id="66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I131"/>
  <sheetViews>
    <sheetView rightToLeft="1" view="pageBreakPreview" zoomScale="80" zoomScaleSheetLayoutView="80" workbookViewId="0">
      <selection activeCell="K23" sqref="K23"/>
    </sheetView>
  </sheetViews>
  <sheetFormatPr defaultColWidth="9.125" defaultRowHeight="14.25" x14ac:dyDescent="0.2"/>
  <cols>
    <col min="1" max="1" width="11.75" style="148" customWidth="1"/>
    <col min="2" max="2" width="29.75" style="148" customWidth="1"/>
    <col min="3" max="3" width="19" style="148" customWidth="1"/>
    <col min="4" max="6" width="15.25" style="148" customWidth="1"/>
    <col min="7" max="7" width="16.625" style="148" customWidth="1"/>
    <col min="8" max="8" width="20.75" style="148" customWidth="1"/>
    <col min="9" max="9" width="18.75" style="148" customWidth="1"/>
    <col min="10" max="16384" width="9.125" style="148"/>
  </cols>
  <sheetData>
    <row r="1" spans="1:9" ht="24" customHeight="1" x14ac:dyDescent="0.2">
      <c r="A1" s="871" t="s">
        <v>472</v>
      </c>
      <c r="B1" s="871"/>
      <c r="C1" s="871"/>
      <c r="D1" s="871"/>
      <c r="E1" s="871"/>
      <c r="F1" s="871"/>
      <c r="G1" s="871"/>
      <c r="H1" s="871"/>
      <c r="I1" s="871"/>
    </row>
    <row r="2" spans="1:9" ht="48.75" customHeight="1" x14ac:dyDescent="0.2">
      <c r="A2" s="872" t="s">
        <v>457</v>
      </c>
      <c r="B2" s="872" t="s">
        <v>174</v>
      </c>
      <c r="C2" s="872"/>
      <c r="D2" s="872"/>
      <c r="E2" s="872"/>
      <c r="F2" s="872"/>
      <c r="G2" s="872"/>
      <c r="H2" s="872"/>
      <c r="I2" s="872"/>
    </row>
    <row r="3" spans="1:9" ht="27.75" customHeight="1" thickBot="1" x14ac:dyDescent="0.25">
      <c r="A3" s="513" t="s">
        <v>296</v>
      </c>
      <c r="C3" s="149"/>
      <c r="D3" s="149"/>
      <c r="E3" s="149"/>
      <c r="F3" s="149"/>
      <c r="G3" s="149"/>
      <c r="I3" s="514" t="s">
        <v>297</v>
      </c>
    </row>
    <row r="4" spans="1:9" ht="19.5" customHeight="1" thickTop="1" x14ac:dyDescent="0.2">
      <c r="A4" s="873" t="s">
        <v>42</v>
      </c>
      <c r="B4" s="876" t="s">
        <v>1</v>
      </c>
      <c r="C4" s="876" t="s">
        <v>175</v>
      </c>
      <c r="D4" s="880" t="s">
        <v>176</v>
      </c>
      <c r="E4" s="880"/>
      <c r="F4" s="880"/>
      <c r="G4" s="876" t="s">
        <v>177</v>
      </c>
      <c r="H4" s="880" t="s">
        <v>6</v>
      </c>
      <c r="I4" s="873" t="s">
        <v>152</v>
      </c>
    </row>
    <row r="5" spans="1:9" ht="19.5" customHeight="1" x14ac:dyDescent="0.2">
      <c r="A5" s="874"/>
      <c r="B5" s="877"/>
      <c r="C5" s="877"/>
      <c r="D5" s="883" t="s">
        <v>178</v>
      </c>
      <c r="E5" s="883"/>
      <c r="F5" s="883"/>
      <c r="G5" s="877"/>
      <c r="H5" s="881"/>
      <c r="I5" s="874"/>
    </row>
    <row r="6" spans="1:9" ht="26.25" customHeight="1" x14ac:dyDescent="0.2">
      <c r="A6" s="874"/>
      <c r="B6" s="877"/>
      <c r="C6" s="879"/>
      <c r="D6" s="150" t="s">
        <v>179</v>
      </c>
      <c r="E6" s="150" t="s">
        <v>180</v>
      </c>
      <c r="F6" s="150" t="s">
        <v>39</v>
      </c>
      <c r="G6" s="879"/>
      <c r="H6" s="881"/>
      <c r="I6" s="874"/>
    </row>
    <row r="7" spans="1:9" ht="45" customHeight="1" thickBot="1" x14ac:dyDescent="0.25">
      <c r="A7" s="875"/>
      <c r="B7" s="878"/>
      <c r="C7" s="320" t="s">
        <v>337</v>
      </c>
      <c r="D7" s="320" t="s">
        <v>181</v>
      </c>
      <c r="E7" s="320" t="s">
        <v>182</v>
      </c>
      <c r="F7" s="320" t="s">
        <v>22</v>
      </c>
      <c r="G7" s="320" t="s">
        <v>338</v>
      </c>
      <c r="H7" s="882"/>
      <c r="I7" s="875"/>
    </row>
    <row r="8" spans="1:9" ht="24" customHeight="1" x14ac:dyDescent="0.2">
      <c r="A8" s="884" t="s">
        <v>10</v>
      </c>
      <c r="B8" s="152" t="s">
        <v>11</v>
      </c>
      <c r="C8" s="153">
        <v>25</v>
      </c>
      <c r="D8" s="153">
        <v>1</v>
      </c>
      <c r="E8" s="153">
        <v>0</v>
      </c>
      <c r="F8" s="153">
        <f>SUM(D8:E8)</f>
        <v>1</v>
      </c>
      <c r="G8" s="153">
        <v>5</v>
      </c>
      <c r="H8" s="154" t="s">
        <v>12</v>
      </c>
      <c r="I8" s="863" t="s">
        <v>154</v>
      </c>
    </row>
    <row r="9" spans="1:9" ht="30.75" customHeight="1" x14ac:dyDescent="0.2">
      <c r="A9" s="874"/>
      <c r="B9" s="152" t="s">
        <v>13</v>
      </c>
      <c r="C9" s="153">
        <v>0</v>
      </c>
      <c r="D9" s="153">
        <v>0</v>
      </c>
      <c r="E9" s="153">
        <v>0</v>
      </c>
      <c r="F9" s="153">
        <f>SUM(D9:E9)</f>
        <v>0</v>
      </c>
      <c r="G9" s="153">
        <v>0</v>
      </c>
      <c r="H9" s="155" t="s">
        <v>309</v>
      </c>
      <c r="I9" s="861"/>
    </row>
    <row r="10" spans="1:9" ht="24.75" customHeight="1" x14ac:dyDescent="0.2">
      <c r="A10" s="874"/>
      <c r="B10" s="152" t="s">
        <v>15</v>
      </c>
      <c r="C10" s="153">
        <v>248.00000000000003</v>
      </c>
      <c r="D10" s="153">
        <v>24</v>
      </c>
      <c r="E10" s="153">
        <v>10</v>
      </c>
      <c r="F10" s="153">
        <f>SUM(D10:E10)</f>
        <v>34</v>
      </c>
      <c r="G10" s="153">
        <v>17</v>
      </c>
      <c r="H10" s="154" t="s">
        <v>16</v>
      </c>
      <c r="I10" s="861"/>
    </row>
    <row r="11" spans="1:9" ht="24" customHeight="1" x14ac:dyDescent="0.2">
      <c r="A11" s="874"/>
      <c r="B11" s="156" t="s">
        <v>17</v>
      </c>
      <c r="C11" s="153">
        <v>0</v>
      </c>
      <c r="D11" s="153">
        <v>0</v>
      </c>
      <c r="E11" s="153">
        <v>0</v>
      </c>
      <c r="F11" s="153">
        <f>SUM(D11:E11)</f>
        <v>0</v>
      </c>
      <c r="G11" s="153">
        <v>0</v>
      </c>
      <c r="H11" s="154" t="s">
        <v>18</v>
      </c>
      <c r="I11" s="861"/>
    </row>
    <row r="12" spans="1:9" ht="24" customHeight="1" x14ac:dyDescent="0.2">
      <c r="A12" s="874"/>
      <c r="B12" s="157" t="s">
        <v>19</v>
      </c>
      <c r="C12" s="158">
        <v>7</v>
      </c>
      <c r="D12" s="158">
        <v>0</v>
      </c>
      <c r="E12" s="158">
        <v>0</v>
      </c>
      <c r="F12" s="153">
        <f>SUM(D12:E12)</f>
        <v>0</v>
      </c>
      <c r="G12" s="158">
        <v>2</v>
      </c>
      <c r="H12" s="159" t="s">
        <v>20</v>
      </c>
      <c r="I12" s="861"/>
    </row>
    <row r="13" spans="1:9" ht="31.5" customHeight="1" thickBot="1" x14ac:dyDescent="0.25">
      <c r="A13" s="875"/>
      <c r="B13" s="72" t="s">
        <v>21</v>
      </c>
      <c r="C13" s="160">
        <f>SUM(C8:C12)</f>
        <v>280</v>
      </c>
      <c r="D13" s="160">
        <f>SUM(D8:D12)</f>
        <v>25</v>
      </c>
      <c r="E13" s="160">
        <f>SUM(E8:E12)</f>
        <v>10</v>
      </c>
      <c r="F13" s="160">
        <f>SUM(F8:F12)</f>
        <v>35</v>
      </c>
      <c r="G13" s="160">
        <f>SUM(G8:G12)</f>
        <v>24</v>
      </c>
      <c r="H13" s="17" t="s">
        <v>311</v>
      </c>
      <c r="I13" s="862"/>
    </row>
    <row r="14" spans="1:9" ht="31.5" customHeight="1" x14ac:dyDescent="0.2">
      <c r="A14" s="884" t="s">
        <v>57</v>
      </c>
      <c r="B14" s="152" t="s">
        <v>11</v>
      </c>
      <c r="C14" s="153">
        <v>41</v>
      </c>
      <c r="D14" s="153">
        <v>6</v>
      </c>
      <c r="E14" s="153">
        <v>0</v>
      </c>
      <c r="F14" s="153">
        <f>SUM(D14:E14)</f>
        <v>6</v>
      </c>
      <c r="G14" s="153">
        <v>7</v>
      </c>
      <c r="H14" s="154" t="s">
        <v>12</v>
      </c>
      <c r="I14" s="863" t="s">
        <v>155</v>
      </c>
    </row>
    <row r="15" spans="1:9" ht="31.5" customHeight="1" x14ac:dyDescent="0.2">
      <c r="A15" s="874"/>
      <c r="B15" s="152" t="s">
        <v>13</v>
      </c>
      <c r="C15" s="153">
        <v>0</v>
      </c>
      <c r="D15" s="153">
        <v>0</v>
      </c>
      <c r="E15" s="153">
        <v>0</v>
      </c>
      <c r="F15" s="153">
        <f>SUM(D15:E15)</f>
        <v>0</v>
      </c>
      <c r="G15" s="153">
        <v>0</v>
      </c>
      <c r="H15" s="155" t="s">
        <v>309</v>
      </c>
      <c r="I15" s="861"/>
    </row>
    <row r="16" spans="1:9" ht="31.5" customHeight="1" x14ac:dyDescent="0.2">
      <c r="A16" s="874"/>
      <c r="B16" s="152" t="s">
        <v>15</v>
      </c>
      <c r="C16" s="153">
        <v>44.999999999999986</v>
      </c>
      <c r="D16" s="153">
        <v>3</v>
      </c>
      <c r="E16" s="153">
        <v>0</v>
      </c>
      <c r="F16" s="153">
        <f>SUM(D16:E16)</f>
        <v>3</v>
      </c>
      <c r="G16" s="153">
        <v>24</v>
      </c>
      <c r="H16" s="154" t="s">
        <v>16</v>
      </c>
      <c r="I16" s="861"/>
    </row>
    <row r="17" spans="1:9" ht="31.5" customHeight="1" x14ac:dyDescent="0.2">
      <c r="A17" s="874"/>
      <c r="B17" s="156" t="s">
        <v>17</v>
      </c>
      <c r="C17" s="153">
        <v>0</v>
      </c>
      <c r="D17" s="153">
        <v>0</v>
      </c>
      <c r="E17" s="153">
        <v>0</v>
      </c>
      <c r="F17" s="153">
        <f>SUM(D17:E17)</f>
        <v>0</v>
      </c>
      <c r="G17" s="153">
        <v>0</v>
      </c>
      <c r="H17" s="154" t="s">
        <v>18</v>
      </c>
      <c r="I17" s="861"/>
    </row>
    <row r="18" spans="1:9" ht="31.5" customHeight="1" x14ac:dyDescent="0.2">
      <c r="A18" s="874"/>
      <c r="B18" s="157" t="s">
        <v>19</v>
      </c>
      <c r="C18" s="158">
        <v>0</v>
      </c>
      <c r="D18" s="158">
        <v>0</v>
      </c>
      <c r="E18" s="158">
        <v>0</v>
      </c>
      <c r="F18" s="153">
        <f>SUM(D18:E18)</f>
        <v>0</v>
      </c>
      <c r="G18" s="158">
        <v>0</v>
      </c>
      <c r="H18" s="159" t="s">
        <v>20</v>
      </c>
      <c r="I18" s="861"/>
    </row>
    <row r="19" spans="1:9" ht="31.5" customHeight="1" thickBot="1" x14ac:dyDescent="0.25">
      <c r="A19" s="875"/>
      <c r="B19" s="72" t="s">
        <v>21</v>
      </c>
      <c r="C19" s="160">
        <f>SUM(C14:C18)</f>
        <v>85.999999999999986</v>
      </c>
      <c r="D19" s="160">
        <f>SUM(D14:D18)</f>
        <v>9</v>
      </c>
      <c r="E19" s="160">
        <f>SUM(E14:E18)</f>
        <v>0</v>
      </c>
      <c r="F19" s="160">
        <f>SUM(F14:F18)</f>
        <v>9</v>
      </c>
      <c r="G19" s="160">
        <f>SUM(G14:G18)</f>
        <v>31</v>
      </c>
      <c r="H19" s="17" t="s">
        <v>311</v>
      </c>
      <c r="I19" s="862"/>
    </row>
    <row r="20" spans="1:9" ht="31.5" customHeight="1" x14ac:dyDescent="0.2">
      <c r="A20" s="884" t="s">
        <v>94</v>
      </c>
      <c r="B20" s="695" t="s">
        <v>11</v>
      </c>
      <c r="C20" s="696">
        <v>14</v>
      </c>
      <c r="D20" s="696">
        <v>1</v>
      </c>
      <c r="E20" s="696">
        <v>0</v>
      </c>
      <c r="F20" s="696">
        <f>SUM(D20:E20)</f>
        <v>1</v>
      </c>
      <c r="G20" s="696">
        <v>1</v>
      </c>
      <c r="H20" s="697" t="s">
        <v>12</v>
      </c>
      <c r="I20" s="863" t="s">
        <v>211</v>
      </c>
    </row>
    <row r="21" spans="1:9" ht="31.5" customHeight="1" x14ac:dyDescent="0.2">
      <c r="A21" s="874"/>
      <c r="B21" s="152" t="s">
        <v>13</v>
      </c>
      <c r="C21" s="153">
        <v>0</v>
      </c>
      <c r="D21" s="153">
        <v>0</v>
      </c>
      <c r="E21" s="153">
        <v>0</v>
      </c>
      <c r="F21" s="153">
        <f>SUM(D21:E21)</f>
        <v>0</v>
      </c>
      <c r="G21" s="153">
        <v>0</v>
      </c>
      <c r="H21" s="155" t="s">
        <v>309</v>
      </c>
      <c r="I21" s="861"/>
    </row>
    <row r="22" spans="1:9" ht="31.5" customHeight="1" x14ac:dyDescent="0.2">
      <c r="A22" s="874"/>
      <c r="B22" s="152" t="s">
        <v>15</v>
      </c>
      <c r="C22" s="153">
        <v>23</v>
      </c>
      <c r="D22" s="153">
        <v>5</v>
      </c>
      <c r="E22" s="153">
        <v>0</v>
      </c>
      <c r="F22" s="153">
        <f>SUM(D22:E22)</f>
        <v>5</v>
      </c>
      <c r="G22" s="153">
        <v>2</v>
      </c>
      <c r="H22" s="154" t="s">
        <v>16</v>
      </c>
      <c r="I22" s="861"/>
    </row>
    <row r="23" spans="1:9" ht="31.5" customHeight="1" x14ac:dyDescent="0.2">
      <c r="A23" s="874"/>
      <c r="B23" s="156" t="s">
        <v>17</v>
      </c>
      <c r="C23" s="153">
        <v>0</v>
      </c>
      <c r="D23" s="153">
        <v>0</v>
      </c>
      <c r="E23" s="153">
        <v>0</v>
      </c>
      <c r="F23" s="153">
        <f>SUM(D23:E23)</f>
        <v>0</v>
      </c>
      <c r="G23" s="153">
        <v>0</v>
      </c>
      <c r="H23" s="154" t="s">
        <v>18</v>
      </c>
      <c r="I23" s="861"/>
    </row>
    <row r="24" spans="1:9" ht="31.5" customHeight="1" x14ac:dyDescent="0.2">
      <c r="A24" s="874"/>
      <c r="B24" s="157" t="s">
        <v>19</v>
      </c>
      <c r="C24" s="158">
        <v>0</v>
      </c>
      <c r="D24" s="158">
        <v>0</v>
      </c>
      <c r="E24" s="158">
        <v>0</v>
      </c>
      <c r="F24" s="153">
        <f>SUM(D24:E24)</f>
        <v>0</v>
      </c>
      <c r="G24" s="158">
        <v>0</v>
      </c>
      <c r="H24" s="159" t="s">
        <v>20</v>
      </c>
      <c r="I24" s="861"/>
    </row>
    <row r="25" spans="1:9" ht="31.5" customHeight="1" thickBot="1" x14ac:dyDescent="0.25">
      <c r="A25" s="875"/>
      <c r="B25" s="72" t="s">
        <v>21</v>
      </c>
      <c r="C25" s="160">
        <f>SUM(C20:C24)</f>
        <v>37</v>
      </c>
      <c r="D25" s="160">
        <f>SUM(D20:D24)</f>
        <v>6</v>
      </c>
      <c r="E25" s="160">
        <f>SUM(E20:E24)</f>
        <v>0</v>
      </c>
      <c r="F25" s="160">
        <f>SUM(F20:F24)</f>
        <v>6</v>
      </c>
      <c r="G25" s="160">
        <f>SUM(G20:G24)</f>
        <v>3</v>
      </c>
      <c r="H25" s="17" t="s">
        <v>311</v>
      </c>
      <c r="I25" s="862"/>
    </row>
    <row r="26" spans="1:9" ht="31.5" customHeight="1" x14ac:dyDescent="0.2">
      <c r="A26" s="685"/>
      <c r="B26" s="693"/>
      <c r="C26" s="694"/>
      <c r="D26" s="694"/>
      <c r="E26" s="694"/>
      <c r="F26" s="694"/>
      <c r="G26" s="694"/>
      <c r="H26" s="590"/>
      <c r="I26" s="684"/>
    </row>
    <row r="27" spans="1:9" ht="31.5" customHeight="1" thickBot="1" x14ac:dyDescent="0.25">
      <c r="A27" s="513" t="s">
        <v>431</v>
      </c>
      <c r="C27" s="596"/>
      <c r="D27" s="596"/>
      <c r="E27" s="596"/>
      <c r="F27" s="596"/>
      <c r="G27" s="596"/>
      <c r="H27" s="426"/>
      <c r="I27" s="513" t="s">
        <v>432</v>
      </c>
    </row>
    <row r="28" spans="1:9" ht="31.5" customHeight="1" thickTop="1" x14ac:dyDescent="0.2">
      <c r="A28" s="873" t="s">
        <v>42</v>
      </c>
      <c r="B28" s="876" t="s">
        <v>1</v>
      </c>
      <c r="C28" s="876" t="s">
        <v>175</v>
      </c>
      <c r="D28" s="880" t="s">
        <v>176</v>
      </c>
      <c r="E28" s="880"/>
      <c r="F28" s="880"/>
      <c r="G28" s="876" t="s">
        <v>177</v>
      </c>
      <c r="H28" s="880" t="s">
        <v>6</v>
      </c>
      <c r="I28" s="873" t="s">
        <v>152</v>
      </c>
    </row>
    <row r="29" spans="1:9" ht="31.5" customHeight="1" x14ac:dyDescent="0.2">
      <c r="A29" s="874"/>
      <c r="B29" s="877"/>
      <c r="C29" s="877"/>
      <c r="D29" s="883" t="s">
        <v>178</v>
      </c>
      <c r="E29" s="883"/>
      <c r="F29" s="883"/>
      <c r="G29" s="877"/>
      <c r="H29" s="881"/>
      <c r="I29" s="874"/>
    </row>
    <row r="30" spans="1:9" ht="31.5" customHeight="1" x14ac:dyDescent="0.2">
      <c r="A30" s="874"/>
      <c r="B30" s="877"/>
      <c r="C30" s="879"/>
      <c r="D30" s="400" t="s">
        <v>179</v>
      </c>
      <c r="E30" s="400" t="s">
        <v>180</v>
      </c>
      <c r="F30" s="400" t="s">
        <v>39</v>
      </c>
      <c r="G30" s="879"/>
      <c r="H30" s="881"/>
      <c r="I30" s="874"/>
    </row>
    <row r="31" spans="1:9" ht="49.5" customHeight="1" thickBot="1" x14ac:dyDescent="0.25">
      <c r="A31" s="875"/>
      <c r="B31" s="878"/>
      <c r="C31" s="320" t="s">
        <v>337</v>
      </c>
      <c r="D31" s="320" t="s">
        <v>181</v>
      </c>
      <c r="E31" s="320" t="s">
        <v>182</v>
      </c>
      <c r="F31" s="320" t="s">
        <v>22</v>
      </c>
      <c r="G31" s="320" t="s">
        <v>338</v>
      </c>
      <c r="H31" s="882"/>
      <c r="I31" s="875"/>
    </row>
    <row r="32" spans="1:9" ht="31.5" customHeight="1" x14ac:dyDescent="0.2">
      <c r="A32" s="884" t="s">
        <v>26</v>
      </c>
      <c r="B32" s="152" t="s">
        <v>11</v>
      </c>
      <c r="C32" s="153">
        <v>7</v>
      </c>
      <c r="D32" s="153">
        <v>0</v>
      </c>
      <c r="E32" s="153">
        <v>0</v>
      </c>
      <c r="F32" s="153">
        <f>SUM(D32:E32)</f>
        <v>0</v>
      </c>
      <c r="G32" s="153">
        <v>2</v>
      </c>
      <c r="H32" s="154" t="s">
        <v>12</v>
      </c>
      <c r="I32" s="863" t="s">
        <v>157</v>
      </c>
    </row>
    <row r="33" spans="1:9" ht="31.5" customHeight="1" x14ac:dyDescent="0.2">
      <c r="A33" s="874"/>
      <c r="B33" s="152" t="s">
        <v>13</v>
      </c>
      <c r="C33" s="153">
        <v>0</v>
      </c>
      <c r="D33" s="153">
        <v>0</v>
      </c>
      <c r="E33" s="153">
        <v>0</v>
      </c>
      <c r="F33" s="153">
        <f>SUM(D33:E33)</f>
        <v>0</v>
      </c>
      <c r="G33" s="153">
        <v>0</v>
      </c>
      <c r="H33" s="155" t="s">
        <v>309</v>
      </c>
      <c r="I33" s="861"/>
    </row>
    <row r="34" spans="1:9" ht="31.5" customHeight="1" x14ac:dyDescent="0.2">
      <c r="A34" s="874"/>
      <c r="B34" s="152" t="s">
        <v>15</v>
      </c>
      <c r="C34" s="153">
        <v>0</v>
      </c>
      <c r="D34" s="153">
        <v>1</v>
      </c>
      <c r="E34" s="153">
        <v>0</v>
      </c>
      <c r="F34" s="153">
        <f>SUM(D34:E34)</f>
        <v>1</v>
      </c>
      <c r="G34" s="153">
        <v>0</v>
      </c>
      <c r="H34" s="154" t="s">
        <v>16</v>
      </c>
      <c r="I34" s="861"/>
    </row>
    <row r="35" spans="1:9" ht="31.5" customHeight="1" x14ac:dyDescent="0.2">
      <c r="A35" s="874"/>
      <c r="B35" s="156" t="s">
        <v>17</v>
      </c>
      <c r="C35" s="153">
        <v>0</v>
      </c>
      <c r="D35" s="153">
        <v>0</v>
      </c>
      <c r="E35" s="153">
        <v>0</v>
      </c>
      <c r="F35" s="153">
        <f>SUM(D35:E35)</f>
        <v>0</v>
      </c>
      <c r="G35" s="153">
        <v>0</v>
      </c>
      <c r="H35" s="154" t="s">
        <v>18</v>
      </c>
      <c r="I35" s="861"/>
    </row>
    <row r="36" spans="1:9" ht="31.5" customHeight="1" x14ac:dyDescent="0.2">
      <c r="A36" s="874"/>
      <c r="B36" s="157" t="s">
        <v>19</v>
      </c>
      <c r="C36" s="158">
        <v>0</v>
      </c>
      <c r="D36" s="158">
        <v>0</v>
      </c>
      <c r="E36" s="158">
        <v>0</v>
      </c>
      <c r="F36" s="153">
        <f>SUM(D36:E36)</f>
        <v>0</v>
      </c>
      <c r="G36" s="158">
        <v>0</v>
      </c>
      <c r="H36" s="159" t="s">
        <v>20</v>
      </c>
      <c r="I36" s="861"/>
    </row>
    <row r="37" spans="1:9" ht="31.5" customHeight="1" thickBot="1" x14ac:dyDescent="0.25">
      <c r="A37" s="875"/>
      <c r="B37" s="72" t="s">
        <v>21</v>
      </c>
      <c r="C37" s="160">
        <f>SUM(C32:C36)</f>
        <v>7</v>
      </c>
      <c r="D37" s="160">
        <f>SUM(D32:D36)</f>
        <v>1</v>
      </c>
      <c r="E37" s="160">
        <f>SUM(E32:E36)</f>
        <v>0</v>
      </c>
      <c r="F37" s="160">
        <f>SUM(F32:F36)</f>
        <v>1</v>
      </c>
      <c r="G37" s="160">
        <f>SUM(G32:G36)</f>
        <v>2</v>
      </c>
      <c r="H37" s="17" t="s">
        <v>311</v>
      </c>
      <c r="I37" s="862"/>
    </row>
    <row r="38" spans="1:9" ht="31.5" customHeight="1" x14ac:dyDescent="0.2">
      <c r="A38" s="884" t="s">
        <v>27</v>
      </c>
      <c r="B38" s="152" t="s">
        <v>11</v>
      </c>
      <c r="C38" s="153">
        <v>271</v>
      </c>
      <c r="D38" s="153">
        <v>4</v>
      </c>
      <c r="E38" s="153">
        <v>0</v>
      </c>
      <c r="F38" s="153">
        <f>SUM(D38:E38)</f>
        <v>4</v>
      </c>
      <c r="G38" s="153">
        <v>102</v>
      </c>
      <c r="H38" s="154" t="s">
        <v>12</v>
      </c>
      <c r="I38" s="863" t="s">
        <v>158</v>
      </c>
    </row>
    <row r="39" spans="1:9" ht="31.5" customHeight="1" x14ac:dyDescent="0.2">
      <c r="A39" s="874"/>
      <c r="B39" s="152" t="s">
        <v>13</v>
      </c>
      <c r="C39" s="153">
        <v>0</v>
      </c>
      <c r="D39" s="153">
        <v>0</v>
      </c>
      <c r="E39" s="153">
        <v>0</v>
      </c>
      <c r="F39" s="153">
        <f>SUM(D39:E39)</f>
        <v>0</v>
      </c>
      <c r="G39" s="153">
        <v>0</v>
      </c>
      <c r="H39" s="155" t="s">
        <v>309</v>
      </c>
      <c r="I39" s="861"/>
    </row>
    <row r="40" spans="1:9" ht="31.5" customHeight="1" x14ac:dyDescent="0.2">
      <c r="A40" s="874"/>
      <c r="B40" s="152" t="s">
        <v>15</v>
      </c>
      <c r="C40" s="153">
        <v>2246.9999999999991</v>
      </c>
      <c r="D40" s="153">
        <v>17</v>
      </c>
      <c r="E40" s="153">
        <v>2</v>
      </c>
      <c r="F40" s="153">
        <f>SUM(D40:E40)</f>
        <v>19</v>
      </c>
      <c r="G40" s="153">
        <v>299</v>
      </c>
      <c r="H40" s="154" t="s">
        <v>16</v>
      </c>
      <c r="I40" s="861"/>
    </row>
    <row r="41" spans="1:9" ht="31.5" customHeight="1" x14ac:dyDescent="0.2">
      <c r="A41" s="874"/>
      <c r="B41" s="156" t="s">
        <v>17</v>
      </c>
      <c r="C41" s="153">
        <v>0</v>
      </c>
      <c r="D41" s="153">
        <v>0</v>
      </c>
      <c r="E41" s="153">
        <v>0</v>
      </c>
      <c r="F41" s="153">
        <f>SUM(D41:E41)</f>
        <v>0</v>
      </c>
      <c r="G41" s="153">
        <v>0</v>
      </c>
      <c r="H41" s="154" t="s">
        <v>18</v>
      </c>
      <c r="I41" s="861"/>
    </row>
    <row r="42" spans="1:9" ht="31.5" customHeight="1" x14ac:dyDescent="0.2">
      <c r="A42" s="874"/>
      <c r="B42" s="157" t="s">
        <v>19</v>
      </c>
      <c r="C42" s="158">
        <v>0</v>
      </c>
      <c r="D42" s="158">
        <v>0</v>
      </c>
      <c r="E42" s="158">
        <v>0</v>
      </c>
      <c r="F42" s="153">
        <f>SUM(D42:E42)</f>
        <v>0</v>
      </c>
      <c r="G42" s="158">
        <v>0</v>
      </c>
      <c r="H42" s="159" t="s">
        <v>20</v>
      </c>
      <c r="I42" s="861"/>
    </row>
    <row r="43" spans="1:9" ht="31.5" customHeight="1" thickBot="1" x14ac:dyDescent="0.25">
      <c r="A43" s="875"/>
      <c r="B43" s="72" t="s">
        <v>21</v>
      </c>
      <c r="C43" s="160">
        <f>SUM(C38:C42)</f>
        <v>2517.9999999999991</v>
      </c>
      <c r="D43" s="160">
        <f>SUM(D38:D42)</f>
        <v>21</v>
      </c>
      <c r="E43" s="160">
        <f>SUM(E38:E42)</f>
        <v>2</v>
      </c>
      <c r="F43" s="160">
        <f>SUM(F38:F42)</f>
        <v>23</v>
      </c>
      <c r="G43" s="160">
        <f>SUM(G38:G42)</f>
        <v>401</v>
      </c>
      <c r="H43" s="17" t="s">
        <v>311</v>
      </c>
      <c r="I43" s="862"/>
    </row>
    <row r="44" spans="1:9" ht="31.5" customHeight="1" x14ac:dyDescent="0.2">
      <c r="A44" s="884" t="s">
        <v>28</v>
      </c>
      <c r="B44" s="695" t="s">
        <v>11</v>
      </c>
      <c r="C44" s="696">
        <v>25</v>
      </c>
      <c r="D44" s="696">
        <v>1</v>
      </c>
      <c r="E44" s="696">
        <v>0</v>
      </c>
      <c r="F44" s="696">
        <f>SUM(D44:E44)</f>
        <v>1</v>
      </c>
      <c r="G44" s="696">
        <v>6</v>
      </c>
      <c r="H44" s="697" t="s">
        <v>12</v>
      </c>
      <c r="I44" s="863" t="s">
        <v>159</v>
      </c>
    </row>
    <row r="45" spans="1:9" ht="31.5" customHeight="1" x14ac:dyDescent="0.2">
      <c r="A45" s="874"/>
      <c r="B45" s="152" t="s">
        <v>13</v>
      </c>
      <c r="C45" s="153">
        <v>0</v>
      </c>
      <c r="D45" s="153">
        <v>0</v>
      </c>
      <c r="E45" s="153">
        <v>0</v>
      </c>
      <c r="F45" s="151">
        <f>SUM(D45:E45)</f>
        <v>0</v>
      </c>
      <c r="G45" s="153">
        <v>0</v>
      </c>
      <c r="H45" s="155" t="s">
        <v>309</v>
      </c>
      <c r="I45" s="861"/>
    </row>
    <row r="46" spans="1:9" ht="31.5" customHeight="1" x14ac:dyDescent="0.2">
      <c r="A46" s="874"/>
      <c r="B46" s="152" t="s">
        <v>15</v>
      </c>
      <c r="C46" s="153">
        <v>193</v>
      </c>
      <c r="D46" s="153">
        <v>30</v>
      </c>
      <c r="E46" s="153">
        <v>2</v>
      </c>
      <c r="F46" s="151">
        <f>SUM(D46:E46)</f>
        <v>32</v>
      </c>
      <c r="G46" s="153">
        <v>18</v>
      </c>
      <c r="H46" s="154" t="s">
        <v>16</v>
      </c>
      <c r="I46" s="861"/>
    </row>
    <row r="47" spans="1:9" ht="31.5" customHeight="1" x14ac:dyDescent="0.2">
      <c r="A47" s="874"/>
      <c r="B47" s="156" t="s">
        <v>17</v>
      </c>
      <c r="C47" s="153">
        <v>0</v>
      </c>
      <c r="D47" s="153">
        <v>0</v>
      </c>
      <c r="E47" s="153">
        <v>0</v>
      </c>
      <c r="F47" s="151">
        <f>SUM(D47:E47)</f>
        <v>0</v>
      </c>
      <c r="G47" s="153">
        <v>0</v>
      </c>
      <c r="H47" s="154" t="s">
        <v>18</v>
      </c>
      <c r="I47" s="861"/>
    </row>
    <row r="48" spans="1:9" ht="31.5" customHeight="1" x14ac:dyDescent="0.2">
      <c r="A48" s="874"/>
      <c r="B48" s="157" t="s">
        <v>19</v>
      </c>
      <c r="C48" s="158">
        <v>0</v>
      </c>
      <c r="D48" s="158">
        <v>0</v>
      </c>
      <c r="E48" s="158">
        <v>0</v>
      </c>
      <c r="F48" s="151">
        <f>SUM(D48:E48)</f>
        <v>0</v>
      </c>
      <c r="G48" s="158">
        <v>0</v>
      </c>
      <c r="H48" s="159" t="s">
        <v>20</v>
      </c>
      <c r="I48" s="861"/>
    </row>
    <row r="49" spans="1:9" ht="31.5" customHeight="1" thickBot="1" x14ac:dyDescent="0.25">
      <c r="A49" s="875"/>
      <c r="B49" s="72" t="s">
        <v>21</v>
      </c>
      <c r="C49" s="160">
        <f>SUM(C44:C48)</f>
        <v>218</v>
      </c>
      <c r="D49" s="160">
        <f>SUM(D44:D48)</f>
        <v>31</v>
      </c>
      <c r="E49" s="160">
        <f>SUM(E44:E48)</f>
        <v>2</v>
      </c>
      <c r="F49" s="160">
        <f>SUM(F44:F48)</f>
        <v>33</v>
      </c>
      <c r="G49" s="160">
        <f>SUM(G44:G48)</f>
        <v>24</v>
      </c>
      <c r="H49" s="17" t="s">
        <v>311</v>
      </c>
      <c r="I49" s="862"/>
    </row>
    <row r="50" spans="1:9" ht="31.5" customHeight="1" x14ac:dyDescent="0.2">
      <c r="A50" s="399"/>
      <c r="B50" s="434"/>
      <c r="C50" s="158"/>
      <c r="D50" s="158"/>
      <c r="E50" s="158"/>
      <c r="F50" s="158"/>
      <c r="G50" s="158"/>
      <c r="H50" s="14"/>
      <c r="I50" s="398"/>
    </row>
    <row r="51" spans="1:9" ht="31.5" customHeight="1" x14ac:dyDescent="0.2">
      <c r="A51" s="476"/>
      <c r="B51" s="435"/>
      <c r="C51" s="436"/>
      <c r="D51" s="436"/>
      <c r="E51" s="436"/>
      <c r="F51" s="436"/>
      <c r="G51" s="436"/>
      <c r="H51" s="408"/>
      <c r="I51" s="474"/>
    </row>
    <row r="52" spans="1:9" ht="31.5" customHeight="1" thickBot="1" x14ac:dyDescent="0.25">
      <c r="A52" s="513" t="s">
        <v>431</v>
      </c>
      <c r="B52" s="435"/>
      <c r="C52" s="436"/>
      <c r="D52" s="436"/>
      <c r="E52" s="436"/>
      <c r="F52" s="436"/>
      <c r="G52" s="436"/>
      <c r="H52" s="408"/>
      <c r="I52" s="514" t="s">
        <v>432</v>
      </c>
    </row>
    <row r="53" spans="1:9" ht="31.5" customHeight="1" thickTop="1" x14ac:dyDescent="0.2">
      <c r="A53" s="873" t="s">
        <v>42</v>
      </c>
      <c r="B53" s="876" t="s">
        <v>1</v>
      </c>
      <c r="C53" s="876" t="s">
        <v>175</v>
      </c>
      <c r="D53" s="880" t="s">
        <v>176</v>
      </c>
      <c r="E53" s="880"/>
      <c r="F53" s="880"/>
      <c r="G53" s="876" t="s">
        <v>177</v>
      </c>
      <c r="H53" s="880" t="s">
        <v>6</v>
      </c>
      <c r="I53" s="873" t="s">
        <v>152</v>
      </c>
    </row>
    <row r="54" spans="1:9" ht="31.5" customHeight="1" x14ac:dyDescent="0.2">
      <c r="A54" s="874"/>
      <c r="B54" s="877"/>
      <c r="C54" s="877"/>
      <c r="D54" s="883" t="s">
        <v>178</v>
      </c>
      <c r="E54" s="883"/>
      <c r="F54" s="883"/>
      <c r="G54" s="877"/>
      <c r="H54" s="881"/>
      <c r="I54" s="874"/>
    </row>
    <row r="55" spans="1:9" ht="31.5" customHeight="1" x14ac:dyDescent="0.2">
      <c r="A55" s="874"/>
      <c r="B55" s="877"/>
      <c r="C55" s="879"/>
      <c r="D55" s="400" t="s">
        <v>179</v>
      </c>
      <c r="E55" s="400" t="s">
        <v>180</v>
      </c>
      <c r="F55" s="400" t="s">
        <v>39</v>
      </c>
      <c r="G55" s="879"/>
      <c r="H55" s="881"/>
      <c r="I55" s="874"/>
    </row>
    <row r="56" spans="1:9" ht="31.5" customHeight="1" thickBot="1" x14ac:dyDescent="0.25">
      <c r="A56" s="875"/>
      <c r="B56" s="878"/>
      <c r="C56" s="320" t="s">
        <v>337</v>
      </c>
      <c r="D56" s="320" t="s">
        <v>181</v>
      </c>
      <c r="E56" s="320" t="s">
        <v>182</v>
      </c>
      <c r="F56" s="320" t="s">
        <v>22</v>
      </c>
      <c r="G56" s="320" t="s">
        <v>338</v>
      </c>
      <c r="H56" s="882"/>
      <c r="I56" s="875"/>
    </row>
    <row r="57" spans="1:9" ht="31.5" customHeight="1" x14ac:dyDescent="0.2">
      <c r="A57" s="884" t="s">
        <v>58</v>
      </c>
      <c r="B57" s="152" t="s">
        <v>11</v>
      </c>
      <c r="C57" s="153">
        <v>4</v>
      </c>
      <c r="D57" s="153">
        <v>1</v>
      </c>
      <c r="E57" s="153">
        <v>0</v>
      </c>
      <c r="F57" s="153">
        <f>SUM(D57:E57)</f>
        <v>1</v>
      </c>
      <c r="G57" s="153">
        <v>2</v>
      </c>
      <c r="H57" s="154" t="s">
        <v>12</v>
      </c>
      <c r="I57" s="863" t="s">
        <v>160</v>
      </c>
    </row>
    <row r="58" spans="1:9" ht="31.5" customHeight="1" x14ac:dyDescent="0.2">
      <c r="A58" s="874"/>
      <c r="B58" s="152" t="s">
        <v>13</v>
      </c>
      <c r="C58" s="153">
        <v>0</v>
      </c>
      <c r="D58" s="153">
        <v>0</v>
      </c>
      <c r="E58" s="153">
        <v>0</v>
      </c>
      <c r="F58" s="153">
        <f>SUM(D58:E58)</f>
        <v>0</v>
      </c>
      <c r="G58" s="153">
        <v>0</v>
      </c>
      <c r="H58" s="155" t="s">
        <v>309</v>
      </c>
      <c r="I58" s="861"/>
    </row>
    <row r="59" spans="1:9" ht="31.5" customHeight="1" x14ac:dyDescent="0.2">
      <c r="A59" s="874"/>
      <c r="B59" s="152" t="s">
        <v>15</v>
      </c>
      <c r="C59" s="153">
        <v>10</v>
      </c>
      <c r="D59" s="153">
        <v>3</v>
      </c>
      <c r="E59" s="153">
        <v>0</v>
      </c>
      <c r="F59" s="153">
        <f>SUM(D59:E59)</f>
        <v>3</v>
      </c>
      <c r="G59" s="153">
        <v>3</v>
      </c>
      <c r="H59" s="154" t="s">
        <v>16</v>
      </c>
      <c r="I59" s="861"/>
    </row>
    <row r="60" spans="1:9" ht="31.5" customHeight="1" x14ac:dyDescent="0.2">
      <c r="A60" s="874"/>
      <c r="B60" s="156" t="s">
        <v>17</v>
      </c>
      <c r="C60" s="153">
        <v>0</v>
      </c>
      <c r="D60" s="153">
        <v>0</v>
      </c>
      <c r="E60" s="153">
        <v>0</v>
      </c>
      <c r="F60" s="153">
        <f>SUM(D60:E60)</f>
        <v>0</v>
      </c>
      <c r="G60" s="153">
        <v>0</v>
      </c>
      <c r="H60" s="154" t="s">
        <v>18</v>
      </c>
      <c r="I60" s="861"/>
    </row>
    <row r="61" spans="1:9" ht="31.5" customHeight="1" x14ac:dyDescent="0.2">
      <c r="A61" s="874"/>
      <c r="B61" s="156" t="s">
        <v>19</v>
      </c>
      <c r="C61" s="153">
        <v>0</v>
      </c>
      <c r="D61" s="153">
        <v>1</v>
      </c>
      <c r="E61" s="153">
        <v>0</v>
      </c>
      <c r="F61" s="153">
        <f>SUM(D61:E61)</f>
        <v>1</v>
      </c>
      <c r="G61" s="153">
        <v>1</v>
      </c>
      <c r="H61" s="154" t="s">
        <v>20</v>
      </c>
      <c r="I61" s="861"/>
    </row>
    <row r="62" spans="1:9" ht="31.5" customHeight="1" thickBot="1" x14ac:dyDescent="0.25">
      <c r="A62" s="875"/>
      <c r="B62" s="161" t="s">
        <v>21</v>
      </c>
      <c r="C62" s="162">
        <f>SUM(C57:C61)</f>
        <v>14</v>
      </c>
      <c r="D62" s="162">
        <f>SUM(D57:D61)</f>
        <v>5</v>
      </c>
      <c r="E62" s="162">
        <f>SUM(E57:E61)</f>
        <v>0</v>
      </c>
      <c r="F62" s="162">
        <f>SUM(F57:F61)</f>
        <v>5</v>
      </c>
      <c r="G62" s="162">
        <f>SUM(G57:G61)</f>
        <v>6</v>
      </c>
      <c r="H62" s="17" t="s">
        <v>311</v>
      </c>
      <c r="I62" s="862"/>
    </row>
    <row r="63" spans="1:9" ht="31.5" customHeight="1" x14ac:dyDescent="0.2">
      <c r="A63" s="884" t="s">
        <v>30</v>
      </c>
      <c r="B63" s="152" t="s">
        <v>11</v>
      </c>
      <c r="C63" s="250" t="s">
        <v>371</v>
      </c>
      <c r="D63" s="250" t="s">
        <v>371</v>
      </c>
      <c r="E63" s="250" t="s">
        <v>371</v>
      </c>
      <c r="F63" s="250" t="s">
        <v>371</v>
      </c>
      <c r="G63" s="250" t="s">
        <v>371</v>
      </c>
      <c r="H63" s="154" t="s">
        <v>12</v>
      </c>
      <c r="I63" s="863" t="s">
        <v>161</v>
      </c>
    </row>
    <row r="64" spans="1:9" ht="31.5" customHeight="1" x14ac:dyDescent="0.2">
      <c r="A64" s="874"/>
      <c r="B64" s="152" t="s">
        <v>13</v>
      </c>
      <c r="C64" s="250" t="s">
        <v>371</v>
      </c>
      <c r="D64" s="250" t="s">
        <v>371</v>
      </c>
      <c r="E64" s="250" t="s">
        <v>371</v>
      </c>
      <c r="F64" s="250" t="s">
        <v>371</v>
      </c>
      <c r="G64" s="250" t="s">
        <v>371</v>
      </c>
      <c r="H64" s="155" t="s">
        <v>309</v>
      </c>
      <c r="I64" s="861"/>
    </row>
    <row r="65" spans="1:9" ht="31.5" customHeight="1" x14ac:dyDescent="0.2">
      <c r="A65" s="874"/>
      <c r="B65" s="152" t="s">
        <v>15</v>
      </c>
      <c r="C65" s="250" t="s">
        <v>371</v>
      </c>
      <c r="D65" s="250" t="s">
        <v>371</v>
      </c>
      <c r="E65" s="250" t="s">
        <v>371</v>
      </c>
      <c r="F65" s="250" t="s">
        <v>371</v>
      </c>
      <c r="G65" s="250" t="s">
        <v>371</v>
      </c>
      <c r="H65" s="154" t="s">
        <v>16</v>
      </c>
      <c r="I65" s="861"/>
    </row>
    <row r="66" spans="1:9" ht="31.5" customHeight="1" x14ac:dyDescent="0.2">
      <c r="A66" s="874"/>
      <c r="B66" s="156" t="s">
        <v>17</v>
      </c>
      <c r="C66" s="250" t="s">
        <v>371</v>
      </c>
      <c r="D66" s="250" t="s">
        <v>371</v>
      </c>
      <c r="E66" s="250" t="s">
        <v>371</v>
      </c>
      <c r="F66" s="250" t="s">
        <v>371</v>
      </c>
      <c r="G66" s="250" t="s">
        <v>371</v>
      </c>
      <c r="H66" s="154" t="s">
        <v>18</v>
      </c>
      <c r="I66" s="861"/>
    </row>
    <row r="67" spans="1:9" ht="31.5" customHeight="1" x14ac:dyDescent="0.2">
      <c r="A67" s="874"/>
      <c r="B67" s="156" t="s">
        <v>19</v>
      </c>
      <c r="C67" s="250" t="s">
        <v>371</v>
      </c>
      <c r="D67" s="250" t="s">
        <v>371</v>
      </c>
      <c r="E67" s="250" t="s">
        <v>371</v>
      </c>
      <c r="F67" s="250" t="s">
        <v>371</v>
      </c>
      <c r="G67" s="250" t="s">
        <v>371</v>
      </c>
      <c r="H67" s="154" t="s">
        <v>20</v>
      </c>
      <c r="I67" s="861"/>
    </row>
    <row r="68" spans="1:9" ht="31.5" customHeight="1" thickBot="1" x14ac:dyDescent="0.25">
      <c r="A68" s="875"/>
      <c r="B68" s="161" t="s">
        <v>21</v>
      </c>
      <c r="C68" s="251" t="s">
        <v>371</v>
      </c>
      <c r="D68" s="251" t="s">
        <v>371</v>
      </c>
      <c r="E68" s="251" t="s">
        <v>371</v>
      </c>
      <c r="F68" s="251" t="s">
        <v>371</v>
      </c>
      <c r="G68" s="251" t="s">
        <v>371</v>
      </c>
      <c r="H68" s="17" t="s">
        <v>311</v>
      </c>
      <c r="I68" s="862"/>
    </row>
    <row r="69" spans="1:9" ht="31.5" customHeight="1" x14ac:dyDescent="0.2">
      <c r="A69" s="884" t="s">
        <v>31</v>
      </c>
      <c r="B69" s="152" t="s">
        <v>11</v>
      </c>
      <c r="C69" s="151">
        <v>0</v>
      </c>
      <c r="D69" s="151">
        <v>0</v>
      </c>
      <c r="E69" s="151">
        <v>1</v>
      </c>
      <c r="F69" s="151">
        <f>SUM(D69:E69)</f>
        <v>1</v>
      </c>
      <c r="G69" s="151">
        <v>2</v>
      </c>
      <c r="H69" s="154" t="s">
        <v>12</v>
      </c>
      <c r="I69" s="863" t="s">
        <v>312</v>
      </c>
    </row>
    <row r="70" spans="1:9" ht="31.5" customHeight="1" x14ac:dyDescent="0.2">
      <c r="A70" s="874"/>
      <c r="B70" s="152" t="s">
        <v>13</v>
      </c>
      <c r="C70" s="153">
        <v>0</v>
      </c>
      <c r="D70" s="153">
        <v>0</v>
      </c>
      <c r="E70" s="153">
        <v>0</v>
      </c>
      <c r="F70" s="151">
        <f>SUM(D70:E70)</f>
        <v>0</v>
      </c>
      <c r="G70" s="153">
        <v>0</v>
      </c>
      <c r="H70" s="155" t="s">
        <v>309</v>
      </c>
      <c r="I70" s="861"/>
    </row>
    <row r="71" spans="1:9" ht="31.5" customHeight="1" x14ac:dyDescent="0.2">
      <c r="A71" s="874"/>
      <c r="B71" s="152" t="s">
        <v>15</v>
      </c>
      <c r="C71" s="153">
        <v>28</v>
      </c>
      <c r="D71" s="153">
        <v>10</v>
      </c>
      <c r="E71" s="153">
        <v>1</v>
      </c>
      <c r="F71" s="151">
        <f>SUM(D71:E71)</f>
        <v>11</v>
      </c>
      <c r="G71" s="153">
        <v>0</v>
      </c>
      <c r="H71" s="154" t="s">
        <v>16</v>
      </c>
      <c r="I71" s="861"/>
    </row>
    <row r="72" spans="1:9" ht="31.5" customHeight="1" x14ac:dyDescent="0.2">
      <c r="A72" s="874"/>
      <c r="B72" s="156" t="s">
        <v>17</v>
      </c>
      <c r="C72" s="153">
        <v>0</v>
      </c>
      <c r="D72" s="153">
        <v>0</v>
      </c>
      <c r="E72" s="153">
        <v>0</v>
      </c>
      <c r="F72" s="151">
        <f>SUM(D72:E72)</f>
        <v>0</v>
      </c>
      <c r="G72" s="153">
        <v>0</v>
      </c>
      <c r="H72" s="154" t="s">
        <v>18</v>
      </c>
      <c r="I72" s="861"/>
    </row>
    <row r="73" spans="1:9" ht="31.5" customHeight="1" x14ac:dyDescent="0.2">
      <c r="A73" s="874"/>
      <c r="B73" s="156" t="s">
        <v>19</v>
      </c>
      <c r="C73" s="153">
        <v>0</v>
      </c>
      <c r="D73" s="153">
        <v>0</v>
      </c>
      <c r="E73" s="153">
        <v>0</v>
      </c>
      <c r="F73" s="151">
        <f>SUM(D73:E73)</f>
        <v>0</v>
      </c>
      <c r="G73" s="153">
        <v>0</v>
      </c>
      <c r="H73" s="154" t="s">
        <v>20</v>
      </c>
      <c r="I73" s="861"/>
    </row>
    <row r="74" spans="1:9" ht="31.5" customHeight="1" thickBot="1" x14ac:dyDescent="0.25">
      <c r="A74" s="875"/>
      <c r="B74" s="161" t="s">
        <v>21</v>
      </c>
      <c r="C74" s="162">
        <f>SUM(C69:C73)</f>
        <v>28</v>
      </c>
      <c r="D74" s="162">
        <f>SUM(D69:D73)</f>
        <v>10</v>
      </c>
      <c r="E74" s="162">
        <f>SUM(E69:E73)</f>
        <v>2</v>
      </c>
      <c r="F74" s="162">
        <f>SUM(F69:F73)</f>
        <v>12</v>
      </c>
      <c r="G74" s="162">
        <f>SUM(G69:G73)</f>
        <v>2</v>
      </c>
      <c r="H74" s="17" t="s">
        <v>311</v>
      </c>
      <c r="I74" s="862"/>
    </row>
    <row r="75" spans="1:9" ht="31.5" customHeight="1" x14ac:dyDescent="0.2">
      <c r="A75" s="399"/>
      <c r="B75" s="435"/>
      <c r="C75" s="436"/>
      <c r="D75" s="436"/>
      <c r="E75" s="436"/>
      <c r="F75" s="436"/>
      <c r="G75" s="436"/>
      <c r="H75" s="14"/>
      <c r="I75" s="398"/>
    </row>
    <row r="76" spans="1:9" ht="31.5" customHeight="1" x14ac:dyDescent="0.2">
      <c r="A76" s="476"/>
      <c r="B76" s="435"/>
      <c r="C76" s="436"/>
      <c r="D76" s="436"/>
      <c r="E76" s="436"/>
      <c r="F76" s="436"/>
      <c r="G76" s="436"/>
      <c r="H76" s="408"/>
      <c r="I76" s="474"/>
    </row>
    <row r="77" spans="1:9" ht="31.5" customHeight="1" thickBot="1" x14ac:dyDescent="0.25">
      <c r="A77" s="513" t="s">
        <v>431</v>
      </c>
      <c r="B77" s="435"/>
      <c r="C77" s="436"/>
      <c r="D77" s="436"/>
      <c r="E77" s="436"/>
      <c r="F77" s="436"/>
      <c r="G77" s="436"/>
      <c r="H77" s="408"/>
      <c r="I77" s="514" t="s">
        <v>432</v>
      </c>
    </row>
    <row r="78" spans="1:9" ht="31.5" customHeight="1" thickTop="1" x14ac:dyDescent="0.2">
      <c r="A78" s="873" t="s">
        <v>42</v>
      </c>
      <c r="B78" s="876" t="s">
        <v>1</v>
      </c>
      <c r="C78" s="876" t="s">
        <v>175</v>
      </c>
      <c r="D78" s="880" t="s">
        <v>176</v>
      </c>
      <c r="E78" s="880"/>
      <c r="F78" s="880"/>
      <c r="G78" s="876" t="s">
        <v>177</v>
      </c>
      <c r="H78" s="880" t="s">
        <v>6</v>
      </c>
      <c r="I78" s="873" t="s">
        <v>152</v>
      </c>
    </row>
    <row r="79" spans="1:9" ht="31.5" customHeight="1" x14ac:dyDescent="0.2">
      <c r="A79" s="874"/>
      <c r="B79" s="877"/>
      <c r="C79" s="877"/>
      <c r="D79" s="883" t="s">
        <v>178</v>
      </c>
      <c r="E79" s="883"/>
      <c r="F79" s="883"/>
      <c r="G79" s="877"/>
      <c r="H79" s="881"/>
      <c r="I79" s="874"/>
    </row>
    <row r="80" spans="1:9" ht="31.5" customHeight="1" x14ac:dyDescent="0.2">
      <c r="A80" s="874"/>
      <c r="B80" s="877"/>
      <c r="C80" s="879"/>
      <c r="D80" s="400" t="s">
        <v>179</v>
      </c>
      <c r="E80" s="400" t="s">
        <v>180</v>
      </c>
      <c r="F80" s="400" t="s">
        <v>39</v>
      </c>
      <c r="G80" s="879"/>
      <c r="H80" s="881"/>
      <c r="I80" s="874"/>
    </row>
    <row r="81" spans="1:9" ht="42.75" customHeight="1" thickBot="1" x14ac:dyDescent="0.25">
      <c r="A81" s="875"/>
      <c r="B81" s="878"/>
      <c r="C81" s="320" t="s">
        <v>337</v>
      </c>
      <c r="D81" s="320" t="s">
        <v>181</v>
      </c>
      <c r="E81" s="320" t="s">
        <v>182</v>
      </c>
      <c r="F81" s="320" t="s">
        <v>22</v>
      </c>
      <c r="G81" s="320" t="s">
        <v>338</v>
      </c>
      <c r="H81" s="882"/>
      <c r="I81" s="875"/>
    </row>
    <row r="82" spans="1:9" ht="31.5" customHeight="1" x14ac:dyDescent="0.2">
      <c r="A82" s="884" t="s">
        <v>76</v>
      </c>
      <c r="B82" s="152" t="s">
        <v>11</v>
      </c>
      <c r="C82" s="153">
        <v>11</v>
      </c>
      <c r="D82" s="153">
        <v>0</v>
      </c>
      <c r="E82" s="153">
        <v>0</v>
      </c>
      <c r="F82" s="153">
        <f>SUM(D82:E82)</f>
        <v>0</v>
      </c>
      <c r="G82" s="153">
        <v>5</v>
      </c>
      <c r="H82" s="154" t="s">
        <v>12</v>
      </c>
      <c r="I82" s="863" t="s">
        <v>166</v>
      </c>
    </row>
    <row r="83" spans="1:9" ht="31.5" customHeight="1" x14ac:dyDescent="0.2">
      <c r="A83" s="874"/>
      <c r="B83" s="152" t="s">
        <v>13</v>
      </c>
      <c r="C83" s="153">
        <v>0</v>
      </c>
      <c r="D83" s="153">
        <v>0</v>
      </c>
      <c r="E83" s="153">
        <v>0</v>
      </c>
      <c r="F83" s="153">
        <f>SUM(D83:E83)</f>
        <v>0</v>
      </c>
      <c r="G83" s="153">
        <v>0</v>
      </c>
      <c r="H83" s="155" t="s">
        <v>309</v>
      </c>
      <c r="I83" s="861"/>
    </row>
    <row r="84" spans="1:9" ht="31.5" customHeight="1" x14ac:dyDescent="0.2">
      <c r="A84" s="874"/>
      <c r="B84" s="152" t="s">
        <v>15</v>
      </c>
      <c r="C84" s="153">
        <v>108.00000000000001</v>
      </c>
      <c r="D84" s="153">
        <v>7</v>
      </c>
      <c r="E84" s="153">
        <v>0</v>
      </c>
      <c r="F84" s="153">
        <f>SUM(D84:E84)</f>
        <v>7</v>
      </c>
      <c r="G84" s="153">
        <v>19</v>
      </c>
      <c r="H84" s="154" t="s">
        <v>16</v>
      </c>
      <c r="I84" s="861"/>
    </row>
    <row r="85" spans="1:9" ht="31.5" customHeight="1" x14ac:dyDescent="0.2">
      <c r="A85" s="874"/>
      <c r="B85" s="156" t="s">
        <v>17</v>
      </c>
      <c r="C85" s="153">
        <v>0</v>
      </c>
      <c r="D85" s="153">
        <v>0</v>
      </c>
      <c r="E85" s="153">
        <v>0</v>
      </c>
      <c r="F85" s="153">
        <f>SUM(D85:E85)</f>
        <v>0</v>
      </c>
      <c r="G85" s="153">
        <v>0</v>
      </c>
      <c r="H85" s="154" t="s">
        <v>18</v>
      </c>
      <c r="I85" s="861"/>
    </row>
    <row r="86" spans="1:9" ht="24" customHeight="1" x14ac:dyDescent="0.2">
      <c r="A86" s="874"/>
      <c r="B86" s="156" t="s">
        <v>19</v>
      </c>
      <c r="C86" s="153">
        <v>0</v>
      </c>
      <c r="D86" s="153">
        <v>0</v>
      </c>
      <c r="E86" s="153">
        <v>0</v>
      </c>
      <c r="F86" s="153">
        <f>SUM(D86:E86)</f>
        <v>0</v>
      </c>
      <c r="G86" s="153">
        <v>0</v>
      </c>
      <c r="H86" s="154" t="s">
        <v>20</v>
      </c>
      <c r="I86" s="861"/>
    </row>
    <row r="87" spans="1:9" ht="31.5" customHeight="1" thickBot="1" x14ac:dyDescent="0.25">
      <c r="A87" s="875"/>
      <c r="B87" s="161" t="s">
        <v>21</v>
      </c>
      <c r="C87" s="162">
        <f>SUM(C82:C86)</f>
        <v>119.00000000000001</v>
      </c>
      <c r="D87" s="162">
        <f>SUM(D82:D86)</f>
        <v>7</v>
      </c>
      <c r="E87" s="162">
        <f>SUM(E82:E86)</f>
        <v>0</v>
      </c>
      <c r="F87" s="162">
        <f>SUM(F82:F86)</f>
        <v>7</v>
      </c>
      <c r="G87" s="162">
        <f>SUM(G82:G86)</f>
        <v>24</v>
      </c>
      <c r="H87" s="17" t="s">
        <v>311</v>
      </c>
      <c r="I87" s="862"/>
    </row>
    <row r="88" spans="1:9" ht="31.5" customHeight="1" x14ac:dyDescent="0.2">
      <c r="A88" s="884" t="s">
        <v>33</v>
      </c>
      <c r="B88" s="152" t="s">
        <v>11</v>
      </c>
      <c r="C88" s="153">
        <v>15</v>
      </c>
      <c r="D88" s="153">
        <v>0</v>
      </c>
      <c r="E88" s="153">
        <v>0</v>
      </c>
      <c r="F88" s="153">
        <f>SUM(D88:E88)</f>
        <v>0</v>
      </c>
      <c r="G88" s="153">
        <v>3</v>
      </c>
      <c r="H88" s="154" t="s">
        <v>12</v>
      </c>
      <c r="I88" s="863" t="s">
        <v>313</v>
      </c>
    </row>
    <row r="89" spans="1:9" ht="31.5" customHeight="1" x14ac:dyDescent="0.2">
      <c r="A89" s="874"/>
      <c r="B89" s="152" t="s">
        <v>13</v>
      </c>
      <c r="C89" s="153">
        <v>0</v>
      </c>
      <c r="D89" s="153">
        <v>0</v>
      </c>
      <c r="E89" s="153">
        <v>0</v>
      </c>
      <c r="F89" s="153">
        <f>SUM(D89:E89)</f>
        <v>0</v>
      </c>
      <c r="G89" s="153">
        <v>0</v>
      </c>
      <c r="H89" s="155" t="s">
        <v>309</v>
      </c>
      <c r="I89" s="861"/>
    </row>
    <row r="90" spans="1:9" ht="31.5" customHeight="1" x14ac:dyDescent="0.2">
      <c r="A90" s="874"/>
      <c r="B90" s="152" t="s">
        <v>15</v>
      </c>
      <c r="C90" s="153">
        <v>44</v>
      </c>
      <c r="D90" s="153">
        <v>7</v>
      </c>
      <c r="E90" s="153">
        <v>0</v>
      </c>
      <c r="F90" s="153">
        <f>SUM(D90:E90)</f>
        <v>7</v>
      </c>
      <c r="G90" s="153">
        <v>5</v>
      </c>
      <c r="H90" s="154" t="s">
        <v>16</v>
      </c>
      <c r="I90" s="861"/>
    </row>
    <row r="91" spans="1:9" ht="31.5" customHeight="1" x14ac:dyDescent="0.2">
      <c r="A91" s="874"/>
      <c r="B91" s="156" t="s">
        <v>17</v>
      </c>
      <c r="C91" s="153">
        <v>0</v>
      </c>
      <c r="D91" s="153">
        <v>0</v>
      </c>
      <c r="E91" s="153">
        <v>0</v>
      </c>
      <c r="F91" s="153">
        <f>SUM(D91:E91)</f>
        <v>0</v>
      </c>
      <c r="G91" s="153">
        <v>0</v>
      </c>
      <c r="H91" s="154" t="s">
        <v>18</v>
      </c>
      <c r="I91" s="861"/>
    </row>
    <row r="92" spans="1:9" ht="31.5" customHeight="1" x14ac:dyDescent="0.2">
      <c r="A92" s="874"/>
      <c r="B92" s="156" t="s">
        <v>19</v>
      </c>
      <c r="C92" s="153">
        <v>0</v>
      </c>
      <c r="D92" s="153">
        <v>0</v>
      </c>
      <c r="E92" s="153">
        <v>0</v>
      </c>
      <c r="F92" s="153">
        <f>SUM(D92:E92)</f>
        <v>0</v>
      </c>
      <c r="G92" s="153">
        <v>0</v>
      </c>
      <c r="H92" s="154" t="s">
        <v>20</v>
      </c>
      <c r="I92" s="861"/>
    </row>
    <row r="93" spans="1:9" ht="31.5" customHeight="1" thickBot="1" x14ac:dyDescent="0.25">
      <c r="A93" s="875"/>
      <c r="B93" s="161" t="s">
        <v>21</v>
      </c>
      <c r="C93" s="162">
        <f>SUM(C88:C92)</f>
        <v>59</v>
      </c>
      <c r="D93" s="162">
        <f>SUM(D88:D92)</f>
        <v>7</v>
      </c>
      <c r="E93" s="162">
        <f>SUM(E88:E92)</f>
        <v>0</v>
      </c>
      <c r="F93" s="162">
        <f>SUM(F88:F92)</f>
        <v>7</v>
      </c>
      <c r="G93" s="162">
        <f>SUM(G88:G92)</f>
        <v>8</v>
      </c>
      <c r="H93" s="22" t="s">
        <v>311</v>
      </c>
      <c r="I93" s="862"/>
    </row>
    <row r="94" spans="1:9" ht="31.5" customHeight="1" x14ac:dyDescent="0.2">
      <c r="A94" s="884" t="s">
        <v>183</v>
      </c>
      <c r="B94" s="152" t="s">
        <v>11</v>
      </c>
      <c r="C94" s="153">
        <v>12</v>
      </c>
      <c r="D94" s="153">
        <v>0</v>
      </c>
      <c r="E94" s="153">
        <v>0</v>
      </c>
      <c r="F94" s="153">
        <f>SUM(D94:E94)</f>
        <v>0</v>
      </c>
      <c r="G94" s="153">
        <v>3</v>
      </c>
      <c r="H94" s="154" t="s">
        <v>12</v>
      </c>
      <c r="I94" s="863" t="s">
        <v>314</v>
      </c>
    </row>
    <row r="95" spans="1:9" ht="25.5" x14ac:dyDescent="0.2">
      <c r="A95" s="874"/>
      <c r="B95" s="152" t="s">
        <v>13</v>
      </c>
      <c r="C95" s="153">
        <v>0</v>
      </c>
      <c r="D95" s="153">
        <v>0</v>
      </c>
      <c r="E95" s="153">
        <v>0</v>
      </c>
      <c r="F95" s="153">
        <f>SUM(D95:E95)</f>
        <v>0</v>
      </c>
      <c r="G95" s="153">
        <v>0</v>
      </c>
      <c r="H95" s="155" t="s">
        <v>309</v>
      </c>
      <c r="I95" s="861"/>
    </row>
    <row r="96" spans="1:9" ht="31.5" customHeight="1" x14ac:dyDescent="0.2">
      <c r="A96" s="874"/>
      <c r="B96" s="152" t="s">
        <v>15</v>
      </c>
      <c r="C96" s="153">
        <v>35</v>
      </c>
      <c r="D96" s="153">
        <v>0</v>
      </c>
      <c r="E96" s="153">
        <v>0</v>
      </c>
      <c r="F96" s="153">
        <f>SUM(D96:E96)</f>
        <v>0</v>
      </c>
      <c r="G96" s="153">
        <v>5</v>
      </c>
      <c r="H96" s="154" t="s">
        <v>16</v>
      </c>
      <c r="I96" s="861"/>
    </row>
    <row r="97" spans="1:9" ht="31.5" customHeight="1" x14ac:dyDescent="0.2">
      <c r="A97" s="874"/>
      <c r="B97" s="156" t="s">
        <v>17</v>
      </c>
      <c r="C97" s="153">
        <v>0</v>
      </c>
      <c r="D97" s="153">
        <v>0</v>
      </c>
      <c r="E97" s="153">
        <v>0</v>
      </c>
      <c r="F97" s="153">
        <f>SUM(D97:E97)</f>
        <v>0</v>
      </c>
      <c r="G97" s="153">
        <v>0</v>
      </c>
      <c r="H97" s="154" t="s">
        <v>18</v>
      </c>
      <c r="I97" s="861"/>
    </row>
    <row r="98" spans="1:9" ht="31.5" customHeight="1" x14ac:dyDescent="0.2">
      <c r="A98" s="874"/>
      <c r="B98" s="157" t="s">
        <v>19</v>
      </c>
      <c r="C98" s="158">
        <v>0</v>
      </c>
      <c r="D98" s="158">
        <v>0</v>
      </c>
      <c r="E98" s="158">
        <v>0</v>
      </c>
      <c r="F98" s="158">
        <f>SUM(D98:E98)</f>
        <v>0</v>
      </c>
      <c r="G98" s="158">
        <v>0</v>
      </c>
      <c r="H98" s="159" t="s">
        <v>20</v>
      </c>
      <c r="I98" s="861"/>
    </row>
    <row r="99" spans="1:9" ht="31.5" customHeight="1" thickBot="1" x14ac:dyDescent="0.25">
      <c r="A99" s="875"/>
      <c r="B99" s="72" t="s">
        <v>21</v>
      </c>
      <c r="C99" s="160">
        <f>SUM(C94:C98)</f>
        <v>47</v>
      </c>
      <c r="D99" s="160">
        <f>SUM(D94:D98)</f>
        <v>0</v>
      </c>
      <c r="E99" s="160">
        <f>SUM(E94:E98)</f>
        <v>0</v>
      </c>
      <c r="F99" s="160">
        <f>SUM(F94:F98)</f>
        <v>0</v>
      </c>
      <c r="G99" s="160">
        <f>SUM(G94:G98)</f>
        <v>8</v>
      </c>
      <c r="H99" s="17" t="s">
        <v>311</v>
      </c>
      <c r="I99" s="862"/>
    </row>
    <row r="100" spans="1:9" ht="31.5" customHeight="1" x14ac:dyDescent="0.2">
      <c r="A100" s="399"/>
      <c r="B100" s="435"/>
      <c r="C100" s="436"/>
      <c r="D100" s="436"/>
      <c r="E100" s="436"/>
      <c r="F100" s="436"/>
      <c r="G100" s="436"/>
      <c r="H100" s="14"/>
      <c r="I100" s="398"/>
    </row>
    <row r="101" spans="1:9" ht="31.5" customHeight="1" thickBot="1" x14ac:dyDescent="0.25">
      <c r="A101" s="513" t="s">
        <v>433</v>
      </c>
      <c r="B101" s="435"/>
      <c r="C101" s="436"/>
      <c r="D101" s="436"/>
      <c r="E101" s="436"/>
      <c r="F101" s="436"/>
      <c r="G101" s="436"/>
      <c r="H101" s="408"/>
      <c r="I101" s="514" t="s">
        <v>432</v>
      </c>
    </row>
    <row r="102" spans="1:9" ht="31.5" customHeight="1" thickTop="1" x14ac:dyDescent="0.2">
      <c r="A102" s="873" t="s">
        <v>42</v>
      </c>
      <c r="B102" s="876" t="s">
        <v>1</v>
      </c>
      <c r="C102" s="876" t="s">
        <v>175</v>
      </c>
      <c r="D102" s="880" t="s">
        <v>176</v>
      </c>
      <c r="E102" s="880"/>
      <c r="F102" s="880"/>
      <c r="G102" s="876" t="s">
        <v>177</v>
      </c>
      <c r="H102" s="880" t="s">
        <v>6</v>
      </c>
      <c r="I102" s="873" t="s">
        <v>152</v>
      </c>
    </row>
    <row r="103" spans="1:9" ht="31.5" customHeight="1" x14ac:dyDescent="0.2">
      <c r="A103" s="874"/>
      <c r="B103" s="877"/>
      <c r="C103" s="877"/>
      <c r="D103" s="883" t="s">
        <v>178</v>
      </c>
      <c r="E103" s="883"/>
      <c r="F103" s="883"/>
      <c r="G103" s="877"/>
      <c r="H103" s="881"/>
      <c r="I103" s="874"/>
    </row>
    <row r="104" spans="1:9" ht="31.5" customHeight="1" x14ac:dyDescent="0.2">
      <c r="A104" s="874"/>
      <c r="B104" s="877"/>
      <c r="C104" s="879"/>
      <c r="D104" s="400" t="s">
        <v>179</v>
      </c>
      <c r="E104" s="400" t="s">
        <v>180</v>
      </c>
      <c r="F104" s="400" t="s">
        <v>39</v>
      </c>
      <c r="G104" s="879"/>
      <c r="H104" s="881"/>
      <c r="I104" s="874"/>
    </row>
    <row r="105" spans="1:9" ht="31.5" customHeight="1" thickBot="1" x14ac:dyDescent="0.25">
      <c r="A105" s="875"/>
      <c r="B105" s="878"/>
      <c r="C105" s="320" t="s">
        <v>337</v>
      </c>
      <c r="D105" s="320" t="s">
        <v>181</v>
      </c>
      <c r="E105" s="320" t="s">
        <v>182</v>
      </c>
      <c r="F105" s="320" t="s">
        <v>22</v>
      </c>
      <c r="G105" s="320" t="s">
        <v>338</v>
      </c>
      <c r="H105" s="882"/>
      <c r="I105" s="875"/>
    </row>
    <row r="106" spans="1:9" ht="31.5" customHeight="1" x14ac:dyDescent="0.2">
      <c r="A106" s="884" t="s">
        <v>96</v>
      </c>
      <c r="B106" s="152" t="s">
        <v>11</v>
      </c>
      <c r="C106" s="250" t="s">
        <v>371</v>
      </c>
      <c r="D106" s="250" t="s">
        <v>371</v>
      </c>
      <c r="E106" s="250" t="s">
        <v>371</v>
      </c>
      <c r="F106" s="250" t="s">
        <v>371</v>
      </c>
      <c r="G106" s="250" t="s">
        <v>371</v>
      </c>
      <c r="H106" s="154" t="s">
        <v>12</v>
      </c>
      <c r="I106" s="863" t="s">
        <v>315</v>
      </c>
    </row>
    <row r="107" spans="1:9" ht="31.5" customHeight="1" x14ac:dyDescent="0.2">
      <c r="A107" s="874"/>
      <c r="B107" s="152" t="s">
        <v>13</v>
      </c>
      <c r="C107" s="250" t="s">
        <v>371</v>
      </c>
      <c r="D107" s="250" t="s">
        <v>371</v>
      </c>
      <c r="E107" s="250" t="s">
        <v>371</v>
      </c>
      <c r="F107" s="250" t="s">
        <v>371</v>
      </c>
      <c r="G107" s="250" t="s">
        <v>371</v>
      </c>
      <c r="H107" s="155" t="s">
        <v>309</v>
      </c>
      <c r="I107" s="861"/>
    </row>
    <row r="108" spans="1:9" ht="31.5" customHeight="1" x14ac:dyDescent="0.2">
      <c r="A108" s="874"/>
      <c r="B108" s="152" t="s">
        <v>15</v>
      </c>
      <c r="C108" s="250" t="s">
        <v>371</v>
      </c>
      <c r="D108" s="250" t="s">
        <v>371</v>
      </c>
      <c r="E108" s="250" t="s">
        <v>371</v>
      </c>
      <c r="F108" s="250" t="s">
        <v>371</v>
      </c>
      <c r="G108" s="250" t="s">
        <v>371</v>
      </c>
      <c r="H108" s="154" t="s">
        <v>16</v>
      </c>
      <c r="I108" s="861"/>
    </row>
    <row r="109" spans="1:9" ht="31.5" customHeight="1" x14ac:dyDescent="0.2">
      <c r="A109" s="874"/>
      <c r="B109" s="156" t="s">
        <v>17</v>
      </c>
      <c r="C109" s="250" t="s">
        <v>371</v>
      </c>
      <c r="D109" s="250" t="s">
        <v>371</v>
      </c>
      <c r="E109" s="250" t="s">
        <v>371</v>
      </c>
      <c r="F109" s="250" t="s">
        <v>371</v>
      </c>
      <c r="G109" s="250" t="s">
        <v>371</v>
      </c>
      <c r="H109" s="154" t="s">
        <v>18</v>
      </c>
      <c r="I109" s="861"/>
    </row>
    <row r="110" spans="1:9" ht="31.5" customHeight="1" x14ac:dyDescent="0.2">
      <c r="A110" s="874"/>
      <c r="B110" s="156" t="s">
        <v>19</v>
      </c>
      <c r="C110" s="250" t="s">
        <v>371</v>
      </c>
      <c r="D110" s="250" t="s">
        <v>371</v>
      </c>
      <c r="E110" s="250" t="s">
        <v>371</v>
      </c>
      <c r="F110" s="250" t="s">
        <v>371</v>
      </c>
      <c r="G110" s="250" t="s">
        <v>371</v>
      </c>
      <c r="H110" s="154" t="s">
        <v>20</v>
      </c>
      <c r="I110" s="861"/>
    </row>
    <row r="111" spans="1:9" ht="31.5" customHeight="1" thickBot="1" x14ac:dyDescent="0.25">
      <c r="A111" s="875"/>
      <c r="B111" s="161" t="s">
        <v>21</v>
      </c>
      <c r="C111" s="251" t="s">
        <v>371</v>
      </c>
      <c r="D111" s="251" t="s">
        <v>371</v>
      </c>
      <c r="E111" s="251" t="s">
        <v>371</v>
      </c>
      <c r="F111" s="251" t="s">
        <v>371</v>
      </c>
      <c r="G111" s="251" t="s">
        <v>371</v>
      </c>
      <c r="H111" s="17" t="s">
        <v>311</v>
      </c>
      <c r="I111" s="862"/>
    </row>
    <row r="112" spans="1:9" ht="31.5" customHeight="1" x14ac:dyDescent="0.2">
      <c r="A112" s="884" t="s">
        <v>184</v>
      </c>
      <c r="B112" s="152" t="s">
        <v>11</v>
      </c>
      <c r="C112" s="151">
        <v>17</v>
      </c>
      <c r="D112" s="151">
        <v>0</v>
      </c>
      <c r="E112" s="151">
        <v>0</v>
      </c>
      <c r="F112" s="151">
        <f>SUM(D112:E112)</f>
        <v>0</v>
      </c>
      <c r="G112" s="151">
        <v>5</v>
      </c>
      <c r="H112" s="154" t="s">
        <v>12</v>
      </c>
      <c r="I112" s="863" t="s">
        <v>316</v>
      </c>
    </row>
    <row r="113" spans="1:9" ht="31.5" customHeight="1" x14ac:dyDescent="0.2">
      <c r="A113" s="874"/>
      <c r="B113" s="152" t="s">
        <v>13</v>
      </c>
      <c r="C113" s="153">
        <v>0</v>
      </c>
      <c r="D113" s="153">
        <v>0</v>
      </c>
      <c r="E113" s="153">
        <v>0</v>
      </c>
      <c r="F113" s="151">
        <f>SUM(D113:E113)</f>
        <v>0</v>
      </c>
      <c r="G113" s="153">
        <v>0</v>
      </c>
      <c r="H113" s="155" t="s">
        <v>309</v>
      </c>
      <c r="I113" s="861"/>
    </row>
    <row r="114" spans="1:9" ht="31.5" customHeight="1" x14ac:dyDescent="0.2">
      <c r="A114" s="874"/>
      <c r="B114" s="152" t="s">
        <v>15</v>
      </c>
      <c r="C114" s="153">
        <v>0</v>
      </c>
      <c r="D114" s="153">
        <v>0</v>
      </c>
      <c r="E114" s="153">
        <v>0</v>
      </c>
      <c r="F114" s="151">
        <f>SUM(D114:E114)</f>
        <v>0</v>
      </c>
      <c r="G114" s="153">
        <v>0</v>
      </c>
      <c r="H114" s="154" t="s">
        <v>16</v>
      </c>
      <c r="I114" s="861"/>
    </row>
    <row r="115" spans="1:9" ht="31.5" customHeight="1" x14ac:dyDescent="0.2">
      <c r="A115" s="874"/>
      <c r="B115" s="156" t="s">
        <v>17</v>
      </c>
      <c r="C115" s="153">
        <v>0</v>
      </c>
      <c r="D115" s="153">
        <v>0</v>
      </c>
      <c r="E115" s="153">
        <v>0</v>
      </c>
      <c r="F115" s="151">
        <f>SUM(D115:E115)</f>
        <v>0</v>
      </c>
      <c r="G115" s="153">
        <v>0</v>
      </c>
      <c r="H115" s="154" t="s">
        <v>18</v>
      </c>
      <c r="I115" s="861"/>
    </row>
    <row r="116" spans="1:9" ht="31.5" customHeight="1" x14ac:dyDescent="0.2">
      <c r="A116" s="874"/>
      <c r="B116" s="156" t="s">
        <v>19</v>
      </c>
      <c r="C116" s="153">
        <v>0</v>
      </c>
      <c r="D116" s="153">
        <v>0</v>
      </c>
      <c r="E116" s="153">
        <v>0</v>
      </c>
      <c r="F116" s="151">
        <f>SUM(D116:E116)</f>
        <v>0</v>
      </c>
      <c r="G116" s="153">
        <v>0</v>
      </c>
      <c r="H116" s="154" t="s">
        <v>20</v>
      </c>
      <c r="I116" s="861"/>
    </row>
    <row r="117" spans="1:9" ht="31.5" customHeight="1" thickBot="1" x14ac:dyDescent="0.25">
      <c r="A117" s="875"/>
      <c r="B117" s="161" t="s">
        <v>21</v>
      </c>
      <c r="C117" s="162">
        <f>SUM(C112:C116)</f>
        <v>17</v>
      </c>
      <c r="D117" s="162">
        <f>SUM(D112:D116)</f>
        <v>0</v>
      </c>
      <c r="E117" s="162">
        <f>SUM(E112:E116)</f>
        <v>0</v>
      </c>
      <c r="F117" s="162">
        <f>SUM(F112:F116)</f>
        <v>0</v>
      </c>
      <c r="G117" s="162">
        <f>SUM(G112:G116)</f>
        <v>5</v>
      </c>
      <c r="H117" s="17" t="s">
        <v>311</v>
      </c>
      <c r="I117" s="862"/>
    </row>
    <row r="118" spans="1:9" ht="31.5" customHeight="1" x14ac:dyDescent="0.2">
      <c r="A118" s="884" t="s">
        <v>62</v>
      </c>
      <c r="B118" s="152" t="s">
        <v>11</v>
      </c>
      <c r="C118" s="153">
        <v>24.000000000000007</v>
      </c>
      <c r="D118" s="153">
        <v>1</v>
      </c>
      <c r="E118" s="153">
        <v>0</v>
      </c>
      <c r="F118" s="153">
        <f>SUM(D118:E118)</f>
        <v>1</v>
      </c>
      <c r="G118" s="153">
        <v>16</v>
      </c>
      <c r="H118" s="154" t="s">
        <v>12</v>
      </c>
      <c r="I118" s="863" t="s">
        <v>317</v>
      </c>
    </row>
    <row r="119" spans="1:9" ht="31.5" customHeight="1" x14ac:dyDescent="0.2">
      <c r="A119" s="874"/>
      <c r="B119" s="152" t="s">
        <v>13</v>
      </c>
      <c r="C119" s="153">
        <v>0</v>
      </c>
      <c r="D119" s="153">
        <v>0</v>
      </c>
      <c r="E119" s="153">
        <v>0</v>
      </c>
      <c r="F119" s="153">
        <f>SUM(D119:E119)</f>
        <v>0</v>
      </c>
      <c r="G119" s="153">
        <v>0</v>
      </c>
      <c r="H119" s="155" t="s">
        <v>309</v>
      </c>
      <c r="I119" s="861"/>
    </row>
    <row r="120" spans="1:9" ht="31.5" customHeight="1" x14ac:dyDescent="0.2">
      <c r="A120" s="874"/>
      <c r="B120" s="152" t="s">
        <v>15</v>
      </c>
      <c r="C120" s="153">
        <v>37</v>
      </c>
      <c r="D120" s="153">
        <v>6</v>
      </c>
      <c r="E120" s="153">
        <v>0</v>
      </c>
      <c r="F120" s="153">
        <f>SUM(D120:E120)</f>
        <v>6</v>
      </c>
      <c r="G120" s="153">
        <v>8</v>
      </c>
      <c r="H120" s="154" t="s">
        <v>16</v>
      </c>
      <c r="I120" s="861"/>
    </row>
    <row r="121" spans="1:9" ht="31.5" customHeight="1" x14ac:dyDescent="0.2">
      <c r="A121" s="874"/>
      <c r="B121" s="156" t="s">
        <v>17</v>
      </c>
      <c r="C121" s="153">
        <v>0</v>
      </c>
      <c r="D121" s="153">
        <v>0</v>
      </c>
      <c r="E121" s="153">
        <v>0</v>
      </c>
      <c r="F121" s="153">
        <f>SUM(D121:E121)</f>
        <v>0</v>
      </c>
      <c r="G121" s="153">
        <v>0</v>
      </c>
      <c r="H121" s="154" t="s">
        <v>18</v>
      </c>
      <c r="I121" s="861"/>
    </row>
    <row r="122" spans="1:9" ht="31.5" customHeight="1" x14ac:dyDescent="0.2">
      <c r="A122" s="874"/>
      <c r="B122" s="156" t="s">
        <v>19</v>
      </c>
      <c r="C122" s="153">
        <v>5</v>
      </c>
      <c r="D122" s="153">
        <v>1</v>
      </c>
      <c r="E122" s="153">
        <v>0</v>
      </c>
      <c r="F122" s="153">
        <f>SUM(D122:E122)</f>
        <v>1</v>
      </c>
      <c r="G122" s="153">
        <v>1</v>
      </c>
      <c r="H122" s="154" t="s">
        <v>20</v>
      </c>
      <c r="I122" s="861"/>
    </row>
    <row r="123" spans="1:9" ht="31.5" customHeight="1" thickBot="1" x14ac:dyDescent="0.25">
      <c r="A123" s="875"/>
      <c r="B123" s="161" t="s">
        <v>21</v>
      </c>
      <c r="C123" s="162">
        <f>SUM(C118:C122)</f>
        <v>66</v>
      </c>
      <c r="D123" s="162">
        <f>SUM(D118:D122)</f>
        <v>8</v>
      </c>
      <c r="E123" s="162">
        <f>SUM(E118:E122)</f>
        <v>0</v>
      </c>
      <c r="F123" s="162">
        <f>SUM(F118:F122)</f>
        <v>8</v>
      </c>
      <c r="G123" s="162">
        <f>SUM(G118:G122)</f>
        <v>25</v>
      </c>
      <c r="H123" s="17" t="s">
        <v>311</v>
      </c>
      <c r="I123" s="862"/>
    </row>
    <row r="124" spans="1:9" ht="31.5" customHeight="1" thickBot="1" x14ac:dyDescent="0.3">
      <c r="A124" s="111"/>
      <c r="B124" s="515" t="s">
        <v>24</v>
      </c>
      <c r="C124" s="597">
        <f>SUM(C123,C117,C99,C93,C87,C74,C62,C49,C43,C37,C25,C19,C13)</f>
        <v>3495.9999999999991</v>
      </c>
      <c r="D124" s="597">
        <f>SUM(D123,D117,D99,D93,D87,D74,D62,D49,D43,D37,D25,D19,D13)</f>
        <v>130</v>
      </c>
      <c r="E124" s="597">
        <f>SUM(E123,E117,E99,E93,E87,E74,E62,E49,E43,E37,E25,E19,E13)</f>
        <v>16</v>
      </c>
      <c r="F124" s="597">
        <f>SUM(F123,F117,F99,F93,F87,F74,F62,F49,F43,F37,F25,F19,F13)</f>
        <v>146</v>
      </c>
      <c r="G124" s="597">
        <f>SUM(G123,G117,G99,G93,G87,G74,G62,G49,G43,G37,G25,G19,G13)</f>
        <v>563</v>
      </c>
      <c r="H124" s="481" t="s">
        <v>379</v>
      </c>
      <c r="I124" s="163"/>
    </row>
    <row r="125" spans="1:9" ht="15" thickTop="1" x14ac:dyDescent="0.2"/>
    <row r="131" spans="3:8" x14ac:dyDescent="0.2">
      <c r="C131" s="321"/>
      <c r="D131" s="321"/>
      <c r="E131" s="321"/>
      <c r="F131" s="321"/>
      <c r="G131" s="321"/>
      <c r="H131" s="322"/>
    </row>
  </sheetData>
  <mergeCells count="72">
    <mergeCell ref="H78:H81"/>
    <mergeCell ref="I78:I81"/>
    <mergeCell ref="D79:F79"/>
    <mergeCell ref="A102:A105"/>
    <mergeCell ref="B102:B105"/>
    <mergeCell ref="C102:C104"/>
    <mergeCell ref="D102:F102"/>
    <mergeCell ref="G102:G104"/>
    <mergeCell ref="H102:H105"/>
    <mergeCell ref="I102:I105"/>
    <mergeCell ref="D103:F103"/>
    <mergeCell ref="A78:A81"/>
    <mergeCell ref="B78:B81"/>
    <mergeCell ref="C78:C80"/>
    <mergeCell ref="D78:F78"/>
    <mergeCell ref="G78:G80"/>
    <mergeCell ref="H28:H31"/>
    <mergeCell ref="I28:I31"/>
    <mergeCell ref="D29:F29"/>
    <mergeCell ref="A53:A56"/>
    <mergeCell ref="B53:B56"/>
    <mergeCell ref="C53:C55"/>
    <mergeCell ref="D53:F53"/>
    <mergeCell ref="G53:G55"/>
    <mergeCell ref="H53:H56"/>
    <mergeCell ref="I53:I56"/>
    <mergeCell ref="D54:F54"/>
    <mergeCell ref="A28:A31"/>
    <mergeCell ref="B28:B31"/>
    <mergeCell ref="C28:C30"/>
    <mergeCell ref="D28:F28"/>
    <mergeCell ref="G28:G30"/>
    <mergeCell ref="A8:A13"/>
    <mergeCell ref="I8:I13"/>
    <mergeCell ref="A14:A19"/>
    <mergeCell ref="I14:I19"/>
    <mergeCell ref="A20:A25"/>
    <mergeCell ref="I20:I25"/>
    <mergeCell ref="I88:I93"/>
    <mergeCell ref="I94:I99"/>
    <mergeCell ref="I106:I111"/>
    <mergeCell ref="I32:I37"/>
    <mergeCell ref="I38:I43"/>
    <mergeCell ref="I44:I49"/>
    <mergeCell ref="I57:I62"/>
    <mergeCell ref="I63:I68"/>
    <mergeCell ref="I112:I117"/>
    <mergeCell ref="I118:I123"/>
    <mergeCell ref="A32:A37"/>
    <mergeCell ref="A38:A43"/>
    <mergeCell ref="A44:A49"/>
    <mergeCell ref="A57:A62"/>
    <mergeCell ref="A63:A68"/>
    <mergeCell ref="A69:A74"/>
    <mergeCell ref="A82:A87"/>
    <mergeCell ref="A88:A93"/>
    <mergeCell ref="A94:A99"/>
    <mergeCell ref="A106:A111"/>
    <mergeCell ref="A112:A117"/>
    <mergeCell ref="A118:A123"/>
    <mergeCell ref="I69:I74"/>
    <mergeCell ref="I82:I87"/>
    <mergeCell ref="A1:I1"/>
    <mergeCell ref="A2:I2"/>
    <mergeCell ref="A4:A7"/>
    <mergeCell ref="B4:B7"/>
    <mergeCell ref="C4:C6"/>
    <mergeCell ref="D4:F4"/>
    <mergeCell ref="G4:G6"/>
    <mergeCell ref="H4:H7"/>
    <mergeCell ref="I4:I7"/>
    <mergeCell ref="D5:F5"/>
  </mergeCells>
  <printOptions horizontalCentered="1"/>
  <pageMargins left="0.39370078740157483" right="0.39370078740157483" top="0.59055118110236227" bottom="0.39370078740157483" header="0.59055118110236227" footer="0.39370078740157483"/>
  <pageSetup paperSize="9" scale="69" firstPageNumber="33" orientation="landscape" horizontalDpi="300" verticalDpi="300" r:id="rId1"/>
  <rowBreaks count="4" manualBreakCount="4">
    <brk id="26" max="8" man="1"/>
    <brk id="50" max="8" man="1"/>
    <brk id="75" max="8" man="1"/>
    <brk id="100" max="8" man="1"/>
  </rowBreaks>
  <colBreaks count="1" manualBreakCount="1">
    <brk id="9" max="114" man="1"/>
  </colBreaks>
  <ignoredErrors>
    <ignoredError sqref="F8:F12 F20 F21:F24 F32:F36 F38:F42 F44:F48 F57:F61 F69:F73 F88 F89:F92 F94:F98 F112:F116 F118:F122" formulaRange="1"/>
    <ignoredError sqref="F13 F19 F25 F37 F43 F49 F87 F93 F117" formula="1"/>
    <ignoredError sqref="F14:F18 F74 F82:F86" formula="1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S69"/>
  <sheetViews>
    <sheetView rightToLeft="1" view="pageBreakPreview" zoomScale="80" zoomScaleSheetLayoutView="80" workbookViewId="0">
      <selection sqref="A1:S1"/>
    </sheetView>
  </sheetViews>
  <sheetFormatPr defaultColWidth="9.125" defaultRowHeight="14.25" x14ac:dyDescent="0.2"/>
  <cols>
    <col min="1" max="1" width="9.25" style="164" customWidth="1"/>
    <col min="2" max="2" width="39.75" style="164" customWidth="1"/>
    <col min="3" max="7" width="5.875" style="164" customWidth="1"/>
    <col min="8" max="8" width="8.125" style="164" customWidth="1"/>
    <col min="9" max="9" width="5.875" style="164" customWidth="1"/>
    <col min="10" max="10" width="8" style="164" customWidth="1"/>
    <col min="11" max="12" width="5.875" style="164" customWidth="1"/>
    <col min="13" max="13" width="5.125" style="164" customWidth="1"/>
    <col min="14" max="14" width="8" style="164" customWidth="1"/>
    <col min="15" max="15" width="5.875" style="164" customWidth="1"/>
    <col min="16" max="16" width="6.25" style="164" customWidth="1"/>
    <col min="17" max="17" width="6.75" style="164" customWidth="1"/>
    <col min="18" max="18" width="35" style="164" customWidth="1"/>
    <col min="19" max="19" width="15.25" style="164" customWidth="1"/>
    <col min="20" max="16384" width="9.125" style="164"/>
  </cols>
  <sheetData>
    <row r="1" spans="1:19" ht="27" customHeight="1" x14ac:dyDescent="0.2">
      <c r="A1" s="885" t="s">
        <v>304</v>
      </c>
      <c r="B1" s="885"/>
      <c r="C1" s="885"/>
      <c r="D1" s="885"/>
      <c r="E1" s="885"/>
      <c r="F1" s="885"/>
      <c r="G1" s="885"/>
      <c r="H1" s="885"/>
      <c r="I1" s="885"/>
      <c r="J1" s="885"/>
      <c r="K1" s="885"/>
      <c r="L1" s="885"/>
      <c r="M1" s="885"/>
      <c r="N1" s="885"/>
      <c r="O1" s="885"/>
      <c r="P1" s="885"/>
      <c r="Q1" s="885"/>
      <c r="R1" s="885"/>
      <c r="S1" s="885"/>
    </row>
    <row r="2" spans="1:19" ht="20.25" customHeight="1" x14ac:dyDescent="0.2">
      <c r="A2" s="886" t="s">
        <v>321</v>
      </c>
      <c r="B2" s="886"/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  <c r="N2" s="886"/>
      <c r="O2" s="886"/>
      <c r="P2" s="886"/>
      <c r="Q2" s="886"/>
      <c r="R2" s="886"/>
      <c r="S2" s="886"/>
    </row>
    <row r="3" spans="1:19" s="231" customFormat="1" ht="25.5" customHeight="1" thickBot="1" x14ac:dyDescent="0.25">
      <c r="A3" s="887" t="s">
        <v>298</v>
      </c>
      <c r="B3" s="887"/>
      <c r="C3" s="887"/>
      <c r="D3" s="887"/>
      <c r="E3" s="887"/>
      <c r="F3" s="887"/>
      <c r="G3" s="887"/>
      <c r="H3" s="887"/>
      <c r="I3" s="887"/>
      <c r="J3" s="887"/>
      <c r="K3" s="887"/>
      <c r="L3" s="887"/>
      <c r="M3" s="887"/>
      <c r="N3" s="887"/>
      <c r="O3" s="887"/>
      <c r="P3" s="887"/>
      <c r="Q3" s="887"/>
      <c r="S3" s="232" t="s">
        <v>299</v>
      </c>
    </row>
    <row r="4" spans="1:19" ht="40.5" customHeight="1" thickTop="1" x14ac:dyDescent="0.2">
      <c r="A4" s="888" t="s">
        <v>1</v>
      </c>
      <c r="B4" s="888" t="s">
        <v>185</v>
      </c>
      <c r="C4" s="891" t="s">
        <v>186</v>
      </c>
      <c r="D4" s="891"/>
      <c r="E4" s="888" t="s">
        <v>187</v>
      </c>
      <c r="F4" s="888"/>
      <c r="G4" s="888" t="s">
        <v>188</v>
      </c>
      <c r="H4" s="888"/>
      <c r="I4" s="888" t="s">
        <v>189</v>
      </c>
      <c r="J4" s="888"/>
      <c r="K4" s="888" t="s">
        <v>190</v>
      </c>
      <c r="L4" s="888"/>
      <c r="M4" s="888" t="s">
        <v>191</v>
      </c>
      <c r="N4" s="888"/>
      <c r="O4" s="888" t="s">
        <v>39</v>
      </c>
      <c r="P4" s="888"/>
      <c r="Q4" s="888"/>
      <c r="R4" s="888" t="s">
        <v>192</v>
      </c>
      <c r="S4" s="888" t="s">
        <v>6</v>
      </c>
    </row>
    <row r="5" spans="1:19" ht="27.2" customHeight="1" x14ac:dyDescent="0.2">
      <c r="A5" s="889"/>
      <c r="B5" s="889"/>
      <c r="C5" s="892" t="s">
        <v>193</v>
      </c>
      <c r="D5" s="892"/>
      <c r="E5" s="892" t="s">
        <v>194</v>
      </c>
      <c r="F5" s="892"/>
      <c r="G5" s="892" t="s">
        <v>195</v>
      </c>
      <c r="H5" s="892"/>
      <c r="I5" s="892" t="s">
        <v>196</v>
      </c>
      <c r="J5" s="892"/>
      <c r="K5" s="892" t="s">
        <v>197</v>
      </c>
      <c r="L5" s="892"/>
      <c r="M5" s="892" t="s">
        <v>198</v>
      </c>
      <c r="N5" s="892"/>
      <c r="O5" s="892" t="s">
        <v>22</v>
      </c>
      <c r="P5" s="892"/>
      <c r="Q5" s="892"/>
      <c r="R5" s="889"/>
      <c r="S5" s="889"/>
    </row>
    <row r="6" spans="1:19" ht="27.2" customHeight="1" x14ac:dyDescent="0.2">
      <c r="A6" s="889"/>
      <c r="B6" s="889"/>
      <c r="C6" s="509" t="s">
        <v>163</v>
      </c>
      <c r="D6" s="509" t="s">
        <v>164</v>
      </c>
      <c r="E6" s="509" t="s">
        <v>163</v>
      </c>
      <c r="F6" s="509" t="s">
        <v>164</v>
      </c>
      <c r="G6" s="509" t="s">
        <v>163</v>
      </c>
      <c r="H6" s="509" t="s">
        <v>164</v>
      </c>
      <c r="I6" s="509" t="s">
        <v>163</v>
      </c>
      <c r="J6" s="509" t="s">
        <v>164</v>
      </c>
      <c r="K6" s="509" t="s">
        <v>163</v>
      </c>
      <c r="L6" s="509" t="s">
        <v>164</v>
      </c>
      <c r="M6" s="509" t="s">
        <v>163</v>
      </c>
      <c r="N6" s="509" t="s">
        <v>164</v>
      </c>
      <c r="O6" s="509" t="s">
        <v>163</v>
      </c>
      <c r="P6" s="509" t="s">
        <v>164</v>
      </c>
      <c r="Q6" s="165" t="s">
        <v>84</v>
      </c>
      <c r="R6" s="889"/>
      <c r="S6" s="889"/>
    </row>
    <row r="7" spans="1:19" ht="27.2" customHeight="1" thickBot="1" x14ac:dyDescent="0.25">
      <c r="A7" s="890"/>
      <c r="B7" s="890"/>
      <c r="C7" s="601" t="s">
        <v>359</v>
      </c>
      <c r="D7" s="601" t="s">
        <v>360</v>
      </c>
      <c r="E7" s="601" t="s">
        <v>359</v>
      </c>
      <c r="F7" s="601" t="s">
        <v>360</v>
      </c>
      <c r="G7" s="601" t="s">
        <v>359</v>
      </c>
      <c r="H7" s="601" t="s">
        <v>360</v>
      </c>
      <c r="I7" s="601" t="s">
        <v>359</v>
      </c>
      <c r="J7" s="601" t="s">
        <v>360</v>
      </c>
      <c r="K7" s="601" t="s">
        <v>359</v>
      </c>
      <c r="L7" s="601" t="s">
        <v>360</v>
      </c>
      <c r="M7" s="601" t="s">
        <v>359</v>
      </c>
      <c r="N7" s="601" t="s">
        <v>360</v>
      </c>
      <c r="O7" s="601" t="s">
        <v>359</v>
      </c>
      <c r="P7" s="601" t="s">
        <v>360</v>
      </c>
      <c r="Q7" s="602" t="s">
        <v>22</v>
      </c>
      <c r="R7" s="890"/>
      <c r="S7" s="890"/>
    </row>
    <row r="8" spans="1:19" ht="24.95" customHeight="1" x14ac:dyDescent="0.2">
      <c r="A8" s="901" t="s">
        <v>11</v>
      </c>
      <c r="B8" s="516" t="s">
        <v>199</v>
      </c>
      <c r="C8" s="170">
        <v>0</v>
      </c>
      <c r="D8" s="170">
        <v>2.0000000000000004</v>
      </c>
      <c r="E8" s="170">
        <v>0</v>
      </c>
      <c r="F8" s="170">
        <v>6.0000000000000036</v>
      </c>
      <c r="G8" s="170">
        <v>0</v>
      </c>
      <c r="H8" s="170">
        <v>5.9999999999999991</v>
      </c>
      <c r="I8" s="170">
        <v>1.0000000000000002</v>
      </c>
      <c r="J8" s="170">
        <v>33</v>
      </c>
      <c r="K8" s="170">
        <v>2.0000000000000004</v>
      </c>
      <c r="L8" s="170">
        <v>43.000000000000014</v>
      </c>
      <c r="M8" s="170">
        <v>0</v>
      </c>
      <c r="N8" s="170">
        <v>66.999999999999986</v>
      </c>
      <c r="O8" s="172">
        <f t="shared" ref="O8:P14" si="0">SUM(C8,E8,G8,I8,K8,M8)</f>
        <v>3.0000000000000009</v>
      </c>
      <c r="P8" s="172">
        <f t="shared" si="0"/>
        <v>157</v>
      </c>
      <c r="Q8" s="172">
        <f>SUM(O8:P8)</f>
        <v>160</v>
      </c>
      <c r="R8" s="521" t="s">
        <v>200</v>
      </c>
      <c r="S8" s="901" t="s">
        <v>12</v>
      </c>
    </row>
    <row r="9" spans="1:19" ht="24.95" customHeight="1" x14ac:dyDescent="0.2">
      <c r="A9" s="894"/>
      <c r="B9" s="517" t="s">
        <v>201</v>
      </c>
      <c r="C9" s="167">
        <v>0</v>
      </c>
      <c r="D9" s="167">
        <v>2.0000000000000009</v>
      </c>
      <c r="E9" s="167">
        <v>0</v>
      </c>
      <c r="F9" s="167">
        <v>2.0000000000000004</v>
      </c>
      <c r="G9" s="167">
        <v>0</v>
      </c>
      <c r="H9" s="167">
        <v>7.9999999999999991</v>
      </c>
      <c r="I9" s="167">
        <v>1.0000000000000002</v>
      </c>
      <c r="J9" s="167">
        <v>26.000000000000011</v>
      </c>
      <c r="K9" s="167">
        <v>1.0000000000000002</v>
      </c>
      <c r="L9" s="167">
        <v>24.000000000000014</v>
      </c>
      <c r="M9" s="167">
        <v>0</v>
      </c>
      <c r="N9" s="167">
        <v>24</v>
      </c>
      <c r="O9" s="167">
        <f t="shared" si="0"/>
        <v>2.0000000000000004</v>
      </c>
      <c r="P9" s="167">
        <f t="shared" si="0"/>
        <v>86.000000000000028</v>
      </c>
      <c r="Q9" s="167">
        <f t="shared" ref="Q9:Q14" si="1">SUM(O9:P9)</f>
        <v>88.000000000000028</v>
      </c>
      <c r="R9" s="522" t="s">
        <v>202</v>
      </c>
      <c r="S9" s="894"/>
    </row>
    <row r="10" spans="1:19" ht="24.95" customHeight="1" x14ac:dyDescent="0.2">
      <c r="A10" s="894"/>
      <c r="B10" s="518" t="s">
        <v>203</v>
      </c>
      <c r="C10" s="167">
        <v>0</v>
      </c>
      <c r="D10" s="167">
        <v>1.0000000000000002</v>
      </c>
      <c r="E10" s="167">
        <v>0</v>
      </c>
      <c r="F10" s="167">
        <v>2.0000000000000004</v>
      </c>
      <c r="G10" s="167">
        <v>0</v>
      </c>
      <c r="H10" s="167">
        <v>13.999999999999998</v>
      </c>
      <c r="I10" s="167">
        <v>0</v>
      </c>
      <c r="J10" s="167">
        <v>21.000000000000014</v>
      </c>
      <c r="K10" s="167">
        <v>2.0000000000000004</v>
      </c>
      <c r="L10" s="167">
        <v>49.000000000000007</v>
      </c>
      <c r="M10" s="167">
        <v>2.0000000000000004</v>
      </c>
      <c r="N10" s="167">
        <v>55.000000000000007</v>
      </c>
      <c r="O10" s="167">
        <f t="shared" si="0"/>
        <v>4.0000000000000009</v>
      </c>
      <c r="P10" s="167">
        <f t="shared" si="0"/>
        <v>142.00000000000003</v>
      </c>
      <c r="Q10" s="167">
        <f t="shared" si="1"/>
        <v>146.00000000000003</v>
      </c>
      <c r="R10" s="522" t="s">
        <v>204</v>
      </c>
      <c r="S10" s="894"/>
    </row>
    <row r="11" spans="1:19" ht="24.95" customHeight="1" x14ac:dyDescent="0.2">
      <c r="A11" s="894"/>
      <c r="B11" s="518" t="s">
        <v>205</v>
      </c>
      <c r="C11" s="167">
        <v>0</v>
      </c>
      <c r="D11" s="167">
        <v>58.000000000000014</v>
      </c>
      <c r="E11" s="167">
        <v>0</v>
      </c>
      <c r="F11" s="167">
        <v>138</v>
      </c>
      <c r="G11" s="167">
        <v>3.0000000000000018</v>
      </c>
      <c r="H11" s="167">
        <v>147</v>
      </c>
      <c r="I11" s="167">
        <v>1.0000000000000002</v>
      </c>
      <c r="J11" s="167">
        <v>57.000000000000021</v>
      </c>
      <c r="K11" s="167">
        <v>0</v>
      </c>
      <c r="L11" s="167">
        <v>39.000000000000021</v>
      </c>
      <c r="M11" s="167">
        <v>2.0000000000000004</v>
      </c>
      <c r="N11" s="167">
        <v>13.000000000000005</v>
      </c>
      <c r="O11" s="167">
        <f t="shared" si="0"/>
        <v>6.0000000000000018</v>
      </c>
      <c r="P11" s="167">
        <f t="shared" si="0"/>
        <v>452</v>
      </c>
      <c r="Q11" s="167">
        <f>SUM(O11:P11)</f>
        <v>458</v>
      </c>
      <c r="R11" s="523" t="s">
        <v>206</v>
      </c>
      <c r="S11" s="894"/>
    </row>
    <row r="12" spans="1:19" ht="24.95" customHeight="1" x14ac:dyDescent="0.2">
      <c r="A12" s="894"/>
      <c r="B12" s="519" t="s">
        <v>207</v>
      </c>
      <c r="C12" s="167">
        <v>0</v>
      </c>
      <c r="D12" s="167">
        <v>0</v>
      </c>
      <c r="E12" s="167">
        <v>0</v>
      </c>
      <c r="F12" s="167">
        <v>13.999999999999998</v>
      </c>
      <c r="G12" s="167">
        <v>0</v>
      </c>
      <c r="H12" s="167">
        <v>3.0000000000000018</v>
      </c>
      <c r="I12" s="167">
        <v>0</v>
      </c>
      <c r="J12" s="167">
        <v>2.0000000000000004</v>
      </c>
      <c r="K12" s="167">
        <v>0</v>
      </c>
      <c r="L12" s="167">
        <v>0</v>
      </c>
      <c r="M12" s="167">
        <v>0</v>
      </c>
      <c r="N12" s="167">
        <v>0</v>
      </c>
      <c r="O12" s="167">
        <f t="shared" si="0"/>
        <v>0</v>
      </c>
      <c r="P12" s="167">
        <f t="shared" si="0"/>
        <v>19</v>
      </c>
      <c r="Q12" s="167">
        <f t="shared" si="1"/>
        <v>19</v>
      </c>
      <c r="R12" s="522" t="s">
        <v>208</v>
      </c>
      <c r="S12" s="894"/>
    </row>
    <row r="13" spans="1:19" ht="24.95" customHeight="1" x14ac:dyDescent="0.2">
      <c r="A13" s="894"/>
      <c r="B13" s="518" t="s">
        <v>209</v>
      </c>
      <c r="C13" s="167">
        <v>5.0000000000000009</v>
      </c>
      <c r="D13" s="167">
        <v>6</v>
      </c>
      <c r="E13" s="167">
        <v>21.000000000000011</v>
      </c>
      <c r="F13" s="167">
        <v>16.999999999999996</v>
      </c>
      <c r="G13" s="167">
        <v>3.9999999999999996</v>
      </c>
      <c r="H13" s="167">
        <v>13.000000000000005</v>
      </c>
      <c r="I13" s="167">
        <v>6.0000000000000036</v>
      </c>
      <c r="J13" s="167">
        <v>25</v>
      </c>
      <c r="K13" s="167">
        <v>6</v>
      </c>
      <c r="L13" s="167">
        <v>15</v>
      </c>
      <c r="M13" s="167">
        <v>5</v>
      </c>
      <c r="N13" s="167">
        <v>14.000000000000004</v>
      </c>
      <c r="O13" s="167">
        <f t="shared" si="0"/>
        <v>47.000000000000014</v>
      </c>
      <c r="P13" s="167">
        <f t="shared" si="0"/>
        <v>90</v>
      </c>
      <c r="Q13" s="167">
        <f t="shared" si="1"/>
        <v>137</v>
      </c>
      <c r="R13" s="524" t="s">
        <v>20</v>
      </c>
      <c r="S13" s="894"/>
    </row>
    <row r="14" spans="1:19" ht="39" customHeight="1" x14ac:dyDescent="0.2">
      <c r="A14" s="895"/>
      <c r="B14" s="517" t="s">
        <v>381</v>
      </c>
      <c r="C14" s="324">
        <v>28.999999999999993</v>
      </c>
      <c r="D14" s="324">
        <v>59</v>
      </c>
      <c r="E14" s="323">
        <v>41</v>
      </c>
      <c r="F14" s="323">
        <v>83.000000000000028</v>
      </c>
      <c r="G14" s="323">
        <v>8.9999999999999982</v>
      </c>
      <c r="H14" s="323">
        <v>45.000000000000007</v>
      </c>
      <c r="I14" s="323">
        <v>4.0000000000000027</v>
      </c>
      <c r="J14" s="323">
        <v>2.0000000000000004</v>
      </c>
      <c r="K14" s="323">
        <v>2.0000000000000004</v>
      </c>
      <c r="L14" s="323">
        <v>5</v>
      </c>
      <c r="M14" s="323">
        <v>0</v>
      </c>
      <c r="N14" s="323">
        <v>0</v>
      </c>
      <c r="O14" s="167">
        <f t="shared" si="0"/>
        <v>85</v>
      </c>
      <c r="P14" s="167">
        <f t="shared" si="0"/>
        <v>194.00000000000003</v>
      </c>
      <c r="Q14" s="167">
        <f t="shared" si="1"/>
        <v>279</v>
      </c>
      <c r="R14" s="543" t="s">
        <v>456</v>
      </c>
      <c r="S14" s="895"/>
    </row>
    <row r="15" spans="1:19" ht="24.95" customHeight="1" thickBot="1" x14ac:dyDescent="0.25">
      <c r="A15" s="896"/>
      <c r="B15" s="520" t="s">
        <v>39</v>
      </c>
      <c r="C15" s="168">
        <f>SUM(C8:C14)</f>
        <v>33.999999999999993</v>
      </c>
      <c r="D15" s="168">
        <f t="shared" ref="D15:Q15" si="2">SUM(D8:D14)</f>
        <v>128</v>
      </c>
      <c r="E15" s="168">
        <f t="shared" si="2"/>
        <v>62.000000000000014</v>
      </c>
      <c r="F15" s="168">
        <f t="shared" si="2"/>
        <v>262</v>
      </c>
      <c r="G15" s="168">
        <f t="shared" si="2"/>
        <v>16</v>
      </c>
      <c r="H15" s="168">
        <f t="shared" si="2"/>
        <v>236</v>
      </c>
      <c r="I15" s="168">
        <f t="shared" si="2"/>
        <v>13.000000000000007</v>
      </c>
      <c r="J15" s="168">
        <f t="shared" si="2"/>
        <v>166.00000000000006</v>
      </c>
      <c r="K15" s="168">
        <f t="shared" si="2"/>
        <v>13.000000000000002</v>
      </c>
      <c r="L15" s="168">
        <f t="shared" si="2"/>
        <v>175.00000000000006</v>
      </c>
      <c r="M15" s="168">
        <f t="shared" si="2"/>
        <v>9</v>
      </c>
      <c r="N15" s="168">
        <f t="shared" si="2"/>
        <v>173</v>
      </c>
      <c r="O15" s="168">
        <f t="shared" si="2"/>
        <v>147.00000000000003</v>
      </c>
      <c r="P15" s="168">
        <f t="shared" si="2"/>
        <v>1140</v>
      </c>
      <c r="Q15" s="168">
        <f t="shared" si="2"/>
        <v>1287</v>
      </c>
      <c r="R15" s="525" t="s">
        <v>22</v>
      </c>
      <c r="S15" s="896"/>
    </row>
    <row r="16" spans="1:19" ht="24.95" customHeight="1" x14ac:dyDescent="0.2">
      <c r="A16" s="893" t="s">
        <v>13</v>
      </c>
      <c r="B16" s="526" t="s">
        <v>199</v>
      </c>
      <c r="C16" s="166">
        <v>0</v>
      </c>
      <c r="D16" s="166">
        <v>0</v>
      </c>
      <c r="E16" s="166">
        <v>0</v>
      </c>
      <c r="F16" s="166">
        <v>0</v>
      </c>
      <c r="G16" s="166">
        <v>0</v>
      </c>
      <c r="H16" s="166">
        <v>0</v>
      </c>
      <c r="I16" s="166">
        <v>0</v>
      </c>
      <c r="J16" s="166">
        <v>0</v>
      </c>
      <c r="K16" s="166">
        <v>0</v>
      </c>
      <c r="L16" s="166">
        <v>0</v>
      </c>
      <c r="M16" s="166">
        <v>0</v>
      </c>
      <c r="N16" s="166">
        <v>0</v>
      </c>
      <c r="O16" s="166">
        <f t="shared" ref="O16:P22" si="3">SUM(C16,E16,G16,I16,K16,M16)</f>
        <v>0</v>
      </c>
      <c r="P16" s="166">
        <f t="shared" si="3"/>
        <v>0</v>
      </c>
      <c r="Q16" s="166">
        <f>SUM(O16:P16)</f>
        <v>0</v>
      </c>
      <c r="R16" s="527" t="s">
        <v>200</v>
      </c>
      <c r="S16" s="897" t="s">
        <v>309</v>
      </c>
    </row>
    <row r="17" spans="1:19" ht="24.95" customHeight="1" x14ac:dyDescent="0.2">
      <c r="A17" s="894"/>
      <c r="B17" s="517" t="s">
        <v>201</v>
      </c>
      <c r="C17" s="166">
        <v>0</v>
      </c>
      <c r="D17" s="166">
        <v>0</v>
      </c>
      <c r="E17" s="166">
        <v>0</v>
      </c>
      <c r="F17" s="166">
        <v>0</v>
      </c>
      <c r="G17" s="166">
        <v>0</v>
      </c>
      <c r="H17" s="166">
        <v>0</v>
      </c>
      <c r="I17" s="166">
        <v>0</v>
      </c>
      <c r="J17" s="166">
        <v>0</v>
      </c>
      <c r="K17" s="166">
        <v>0</v>
      </c>
      <c r="L17" s="166">
        <v>0</v>
      </c>
      <c r="M17" s="166">
        <v>0</v>
      </c>
      <c r="N17" s="166">
        <v>0</v>
      </c>
      <c r="O17" s="166">
        <f t="shared" si="3"/>
        <v>0</v>
      </c>
      <c r="P17" s="166">
        <f t="shared" si="3"/>
        <v>0</v>
      </c>
      <c r="Q17" s="166">
        <f t="shared" ref="Q17:Q22" si="4">SUM(O17:P17)</f>
        <v>0</v>
      </c>
      <c r="R17" s="522" t="s">
        <v>202</v>
      </c>
      <c r="S17" s="898"/>
    </row>
    <row r="18" spans="1:19" ht="24.95" customHeight="1" x14ac:dyDescent="0.2">
      <c r="A18" s="894"/>
      <c r="B18" s="518" t="s">
        <v>203</v>
      </c>
      <c r="C18" s="166">
        <v>0</v>
      </c>
      <c r="D18" s="166">
        <v>0</v>
      </c>
      <c r="E18" s="166">
        <v>0</v>
      </c>
      <c r="F18" s="166">
        <v>0</v>
      </c>
      <c r="G18" s="166">
        <v>0</v>
      </c>
      <c r="H18" s="166">
        <v>0</v>
      </c>
      <c r="I18" s="166">
        <v>0</v>
      </c>
      <c r="J18" s="166">
        <v>0</v>
      </c>
      <c r="K18" s="166">
        <v>0</v>
      </c>
      <c r="L18" s="166">
        <v>0</v>
      </c>
      <c r="M18" s="166">
        <v>0</v>
      </c>
      <c r="N18" s="166">
        <v>0</v>
      </c>
      <c r="O18" s="166">
        <f t="shared" si="3"/>
        <v>0</v>
      </c>
      <c r="P18" s="166">
        <f t="shared" si="3"/>
        <v>0</v>
      </c>
      <c r="Q18" s="166">
        <f t="shared" si="4"/>
        <v>0</v>
      </c>
      <c r="R18" s="522" t="s">
        <v>204</v>
      </c>
      <c r="S18" s="898"/>
    </row>
    <row r="19" spans="1:19" ht="24.95" customHeight="1" x14ac:dyDescent="0.2">
      <c r="A19" s="894"/>
      <c r="B19" s="518" t="s">
        <v>205</v>
      </c>
      <c r="C19" s="166">
        <v>0</v>
      </c>
      <c r="D19" s="166">
        <v>0</v>
      </c>
      <c r="E19" s="166">
        <v>0</v>
      </c>
      <c r="F19" s="166">
        <v>0</v>
      </c>
      <c r="G19" s="166">
        <v>0</v>
      </c>
      <c r="H19" s="166">
        <v>0</v>
      </c>
      <c r="I19" s="166">
        <v>0</v>
      </c>
      <c r="J19" s="166">
        <v>0</v>
      </c>
      <c r="K19" s="166">
        <v>0</v>
      </c>
      <c r="L19" s="166">
        <v>0</v>
      </c>
      <c r="M19" s="166">
        <v>0</v>
      </c>
      <c r="N19" s="166">
        <v>0</v>
      </c>
      <c r="O19" s="166">
        <f t="shared" si="3"/>
        <v>0</v>
      </c>
      <c r="P19" s="166">
        <f t="shared" si="3"/>
        <v>0</v>
      </c>
      <c r="Q19" s="166">
        <f t="shared" si="4"/>
        <v>0</v>
      </c>
      <c r="R19" s="523" t="s">
        <v>206</v>
      </c>
      <c r="S19" s="898"/>
    </row>
    <row r="20" spans="1:19" ht="24.95" customHeight="1" x14ac:dyDescent="0.2">
      <c r="A20" s="894"/>
      <c r="B20" s="519" t="s">
        <v>207</v>
      </c>
      <c r="C20" s="166">
        <v>0</v>
      </c>
      <c r="D20" s="166">
        <v>0</v>
      </c>
      <c r="E20" s="166">
        <v>0</v>
      </c>
      <c r="F20" s="166">
        <v>0</v>
      </c>
      <c r="G20" s="166">
        <v>0</v>
      </c>
      <c r="H20" s="166">
        <v>0</v>
      </c>
      <c r="I20" s="166">
        <v>0</v>
      </c>
      <c r="J20" s="166">
        <v>0</v>
      </c>
      <c r="K20" s="166">
        <v>0</v>
      </c>
      <c r="L20" s="166">
        <v>0</v>
      </c>
      <c r="M20" s="166">
        <v>0</v>
      </c>
      <c r="N20" s="166">
        <v>0</v>
      </c>
      <c r="O20" s="166">
        <f t="shared" si="3"/>
        <v>0</v>
      </c>
      <c r="P20" s="166">
        <f t="shared" si="3"/>
        <v>0</v>
      </c>
      <c r="Q20" s="166">
        <f t="shared" si="4"/>
        <v>0</v>
      </c>
      <c r="R20" s="522" t="s">
        <v>208</v>
      </c>
      <c r="S20" s="898"/>
    </row>
    <row r="21" spans="1:19" ht="24.95" customHeight="1" x14ac:dyDescent="0.2">
      <c r="A21" s="894"/>
      <c r="B21" s="518" t="s">
        <v>209</v>
      </c>
      <c r="C21" s="166">
        <v>0</v>
      </c>
      <c r="D21" s="166">
        <v>0</v>
      </c>
      <c r="E21" s="166">
        <v>0</v>
      </c>
      <c r="F21" s="166">
        <v>0</v>
      </c>
      <c r="G21" s="166">
        <v>0</v>
      </c>
      <c r="H21" s="166">
        <v>0</v>
      </c>
      <c r="I21" s="166">
        <v>0</v>
      </c>
      <c r="J21" s="166">
        <v>0</v>
      </c>
      <c r="K21" s="166">
        <v>0</v>
      </c>
      <c r="L21" s="166">
        <v>0</v>
      </c>
      <c r="M21" s="166">
        <v>0</v>
      </c>
      <c r="N21" s="166">
        <v>0</v>
      </c>
      <c r="O21" s="166">
        <f t="shared" si="3"/>
        <v>0</v>
      </c>
      <c r="P21" s="166">
        <f t="shared" si="3"/>
        <v>0</v>
      </c>
      <c r="Q21" s="166">
        <f t="shared" si="4"/>
        <v>0</v>
      </c>
      <c r="R21" s="524" t="s">
        <v>20</v>
      </c>
      <c r="S21" s="898"/>
    </row>
    <row r="22" spans="1:19" ht="39" customHeight="1" x14ac:dyDescent="0.2">
      <c r="A22" s="895"/>
      <c r="B22" s="517" t="s">
        <v>381</v>
      </c>
      <c r="C22" s="166">
        <v>0</v>
      </c>
      <c r="D22" s="166">
        <v>0</v>
      </c>
      <c r="E22" s="166">
        <v>0</v>
      </c>
      <c r="F22" s="166">
        <v>0</v>
      </c>
      <c r="G22" s="166">
        <v>0</v>
      </c>
      <c r="H22" s="166">
        <v>0</v>
      </c>
      <c r="I22" s="166">
        <v>0</v>
      </c>
      <c r="J22" s="166">
        <v>0</v>
      </c>
      <c r="K22" s="166">
        <v>0</v>
      </c>
      <c r="L22" s="166">
        <v>0</v>
      </c>
      <c r="M22" s="166">
        <v>0</v>
      </c>
      <c r="N22" s="166">
        <v>0</v>
      </c>
      <c r="O22" s="166">
        <f t="shared" si="3"/>
        <v>0</v>
      </c>
      <c r="P22" s="166">
        <f t="shared" si="3"/>
        <v>0</v>
      </c>
      <c r="Q22" s="166">
        <f t="shared" si="4"/>
        <v>0</v>
      </c>
      <c r="R22" s="543" t="s">
        <v>456</v>
      </c>
      <c r="S22" s="899"/>
    </row>
    <row r="23" spans="1:19" ht="24.95" customHeight="1" thickBot="1" x14ac:dyDescent="0.25">
      <c r="A23" s="896"/>
      <c r="B23" s="520" t="s">
        <v>39</v>
      </c>
      <c r="C23" s="168">
        <f>SUM(C16:C22)</f>
        <v>0</v>
      </c>
      <c r="D23" s="168">
        <f t="shared" ref="D23:Q23" si="5">SUM(D16:D22)</f>
        <v>0</v>
      </c>
      <c r="E23" s="168">
        <f t="shared" si="5"/>
        <v>0</v>
      </c>
      <c r="F23" s="168">
        <f t="shared" si="5"/>
        <v>0</v>
      </c>
      <c r="G23" s="168">
        <f t="shared" si="5"/>
        <v>0</v>
      </c>
      <c r="H23" s="168">
        <f t="shared" si="5"/>
        <v>0</v>
      </c>
      <c r="I23" s="168">
        <f t="shared" si="5"/>
        <v>0</v>
      </c>
      <c r="J23" s="168">
        <f t="shared" si="5"/>
        <v>0</v>
      </c>
      <c r="K23" s="168">
        <f t="shared" si="5"/>
        <v>0</v>
      </c>
      <c r="L23" s="168">
        <f t="shared" si="5"/>
        <v>0</v>
      </c>
      <c r="M23" s="168">
        <f t="shared" si="5"/>
        <v>0</v>
      </c>
      <c r="N23" s="168">
        <f t="shared" si="5"/>
        <v>0</v>
      </c>
      <c r="O23" s="168">
        <f t="shared" si="5"/>
        <v>0</v>
      </c>
      <c r="P23" s="168">
        <f t="shared" si="5"/>
        <v>0</v>
      </c>
      <c r="Q23" s="168">
        <f t="shared" si="5"/>
        <v>0</v>
      </c>
      <c r="R23" s="525" t="s">
        <v>22</v>
      </c>
      <c r="S23" s="900"/>
    </row>
    <row r="24" spans="1:19" ht="24.95" customHeight="1" x14ac:dyDescent="0.2">
      <c r="A24" s="901" t="s">
        <v>15</v>
      </c>
      <c r="B24" s="526" t="s">
        <v>199</v>
      </c>
      <c r="C24" s="170">
        <v>0</v>
      </c>
      <c r="D24" s="170">
        <v>0</v>
      </c>
      <c r="E24" s="170">
        <v>0</v>
      </c>
      <c r="F24" s="170">
        <v>0</v>
      </c>
      <c r="G24" s="170">
        <v>0</v>
      </c>
      <c r="H24" s="170">
        <v>4.0000000000000018</v>
      </c>
      <c r="I24" s="170">
        <v>0</v>
      </c>
      <c r="J24" s="170">
        <v>17.999999999999989</v>
      </c>
      <c r="K24" s="170">
        <v>0</v>
      </c>
      <c r="L24" s="170">
        <v>110.99999999999999</v>
      </c>
      <c r="M24" s="170">
        <v>4.0000000000000018</v>
      </c>
      <c r="N24" s="170">
        <v>395.00000000000006</v>
      </c>
      <c r="O24" s="172">
        <f t="shared" ref="O24:P30" si="6">SUM(C24,E24,G24,I24,K24,M24)</f>
        <v>4.0000000000000018</v>
      </c>
      <c r="P24" s="172">
        <f t="shared" si="6"/>
        <v>528</v>
      </c>
      <c r="Q24" s="172">
        <f>SUM(O24:P24)</f>
        <v>532</v>
      </c>
      <c r="R24" s="521" t="s">
        <v>200</v>
      </c>
      <c r="S24" s="901" t="s">
        <v>16</v>
      </c>
    </row>
    <row r="25" spans="1:19" ht="24.95" customHeight="1" x14ac:dyDescent="0.2">
      <c r="A25" s="894"/>
      <c r="B25" s="517" t="s">
        <v>201</v>
      </c>
      <c r="C25" s="167">
        <v>0</v>
      </c>
      <c r="D25" s="167">
        <v>0</v>
      </c>
      <c r="E25" s="167">
        <v>0</v>
      </c>
      <c r="F25" s="167">
        <v>1.0000000000000004</v>
      </c>
      <c r="G25" s="167">
        <v>0</v>
      </c>
      <c r="H25" s="167">
        <v>5.0000000000000071</v>
      </c>
      <c r="I25" s="167">
        <v>0</v>
      </c>
      <c r="J25" s="167">
        <v>25</v>
      </c>
      <c r="K25" s="167">
        <v>0</v>
      </c>
      <c r="L25" s="167">
        <v>121.00000000000004</v>
      </c>
      <c r="M25" s="167">
        <v>0</v>
      </c>
      <c r="N25" s="167">
        <v>250.99999999999994</v>
      </c>
      <c r="O25" s="167">
        <f t="shared" si="6"/>
        <v>0</v>
      </c>
      <c r="P25" s="167">
        <f t="shared" si="6"/>
        <v>403</v>
      </c>
      <c r="Q25" s="167">
        <f t="shared" ref="Q25:Q30" si="7">SUM(O25:P25)</f>
        <v>403</v>
      </c>
      <c r="R25" s="522" t="s">
        <v>202</v>
      </c>
      <c r="S25" s="894"/>
    </row>
    <row r="26" spans="1:19" ht="24.95" customHeight="1" x14ac:dyDescent="0.2">
      <c r="A26" s="894"/>
      <c r="B26" s="518" t="s">
        <v>203</v>
      </c>
      <c r="C26" s="167">
        <v>0</v>
      </c>
      <c r="D26" s="167">
        <v>0</v>
      </c>
      <c r="E26" s="167">
        <v>0</v>
      </c>
      <c r="F26" s="167">
        <v>2.0000000000000009</v>
      </c>
      <c r="G26" s="167">
        <v>0</v>
      </c>
      <c r="H26" s="167">
        <v>20.000000000000018</v>
      </c>
      <c r="I26" s="167">
        <v>0</v>
      </c>
      <c r="J26" s="167">
        <v>88.999999999999972</v>
      </c>
      <c r="K26" s="167">
        <v>0</v>
      </c>
      <c r="L26" s="167">
        <v>428.00000000000006</v>
      </c>
      <c r="M26" s="167">
        <v>0</v>
      </c>
      <c r="N26" s="167">
        <v>702.99999999999966</v>
      </c>
      <c r="O26" s="167">
        <f t="shared" si="6"/>
        <v>0</v>
      </c>
      <c r="P26" s="167">
        <f t="shared" si="6"/>
        <v>1241.9999999999995</v>
      </c>
      <c r="Q26" s="167">
        <f t="shared" si="7"/>
        <v>1241.9999999999995</v>
      </c>
      <c r="R26" s="522" t="s">
        <v>204</v>
      </c>
      <c r="S26" s="894"/>
    </row>
    <row r="27" spans="1:19" ht="24.95" customHeight="1" x14ac:dyDescent="0.2">
      <c r="A27" s="894"/>
      <c r="B27" s="518" t="s">
        <v>205</v>
      </c>
      <c r="C27" s="167">
        <v>0</v>
      </c>
      <c r="D27" s="167">
        <v>12.999999999999984</v>
      </c>
      <c r="E27" s="167">
        <v>0</v>
      </c>
      <c r="F27" s="167">
        <v>154.00000000000009</v>
      </c>
      <c r="G27" s="167">
        <v>1.0000000000000009</v>
      </c>
      <c r="H27" s="167">
        <v>364.99999999999989</v>
      </c>
      <c r="I27" s="167">
        <v>0</v>
      </c>
      <c r="J27" s="167">
        <v>193.99999999999989</v>
      </c>
      <c r="K27" s="167">
        <v>0</v>
      </c>
      <c r="L27" s="167">
        <v>162.00000000000026</v>
      </c>
      <c r="M27" s="167">
        <v>0</v>
      </c>
      <c r="N27" s="167">
        <v>85.000000000000028</v>
      </c>
      <c r="O27" s="167">
        <f t="shared" si="6"/>
        <v>1.0000000000000009</v>
      </c>
      <c r="P27" s="167">
        <f t="shared" si="6"/>
        <v>973.00000000000011</v>
      </c>
      <c r="Q27" s="167">
        <f t="shared" si="7"/>
        <v>974.00000000000011</v>
      </c>
      <c r="R27" s="523" t="s">
        <v>206</v>
      </c>
      <c r="S27" s="894"/>
    </row>
    <row r="28" spans="1:19" ht="24.95" customHeight="1" x14ac:dyDescent="0.2">
      <c r="A28" s="894"/>
      <c r="B28" s="519" t="s">
        <v>207</v>
      </c>
      <c r="C28" s="167">
        <v>0</v>
      </c>
      <c r="D28" s="167">
        <v>2.0000000000000022</v>
      </c>
      <c r="E28" s="167">
        <v>2.0000000000000009</v>
      </c>
      <c r="F28" s="167">
        <v>6.9999999999999982</v>
      </c>
      <c r="G28" s="167">
        <v>0</v>
      </c>
      <c r="H28" s="167">
        <v>54</v>
      </c>
      <c r="I28" s="167">
        <v>1.0000000000000004</v>
      </c>
      <c r="J28" s="167">
        <v>41.999999999999993</v>
      </c>
      <c r="K28" s="167">
        <v>0</v>
      </c>
      <c r="L28" s="167">
        <v>10.999999999999998</v>
      </c>
      <c r="M28" s="167">
        <v>0</v>
      </c>
      <c r="N28" s="167">
        <v>9</v>
      </c>
      <c r="O28" s="167">
        <f t="shared" si="6"/>
        <v>3.0000000000000013</v>
      </c>
      <c r="P28" s="167">
        <f t="shared" si="6"/>
        <v>125</v>
      </c>
      <c r="Q28" s="167">
        <f t="shared" si="7"/>
        <v>128</v>
      </c>
      <c r="R28" s="522" t="s">
        <v>208</v>
      </c>
      <c r="S28" s="894"/>
    </row>
    <row r="29" spans="1:19" ht="24.95" customHeight="1" x14ac:dyDescent="0.2">
      <c r="A29" s="894"/>
      <c r="B29" s="518" t="s">
        <v>209</v>
      </c>
      <c r="C29" s="167">
        <v>0</v>
      </c>
      <c r="D29" s="167">
        <v>1.0000000000000004</v>
      </c>
      <c r="E29" s="167">
        <v>2.9999999999999978</v>
      </c>
      <c r="F29" s="167">
        <v>22.000000000000018</v>
      </c>
      <c r="G29" s="167">
        <v>4.0000000000000018</v>
      </c>
      <c r="H29" s="167">
        <v>7.0000000000000089</v>
      </c>
      <c r="I29" s="167">
        <v>8.0000000000000053</v>
      </c>
      <c r="J29" s="167">
        <v>13</v>
      </c>
      <c r="K29" s="167">
        <v>3.9999999999999987</v>
      </c>
      <c r="L29" s="167">
        <v>17.000000000000004</v>
      </c>
      <c r="M29" s="167">
        <v>4.0000000000000027</v>
      </c>
      <c r="N29" s="167">
        <v>19.000000000000032</v>
      </c>
      <c r="O29" s="167">
        <f t="shared" si="6"/>
        <v>23.000000000000007</v>
      </c>
      <c r="P29" s="167">
        <f t="shared" si="6"/>
        <v>79.000000000000057</v>
      </c>
      <c r="Q29" s="167">
        <f t="shared" si="7"/>
        <v>102.00000000000006</v>
      </c>
      <c r="R29" s="524" t="s">
        <v>20</v>
      </c>
      <c r="S29" s="894"/>
    </row>
    <row r="30" spans="1:19" ht="39" customHeight="1" x14ac:dyDescent="0.2">
      <c r="A30" s="895"/>
      <c r="B30" s="517" t="s">
        <v>381</v>
      </c>
      <c r="C30" s="323">
        <v>38.000000000000007</v>
      </c>
      <c r="D30" s="323">
        <v>74.000000000000014</v>
      </c>
      <c r="E30" s="323">
        <v>34.000000000000007</v>
      </c>
      <c r="F30" s="323">
        <v>329.9999999999996</v>
      </c>
      <c r="G30" s="323">
        <v>96.000000000000071</v>
      </c>
      <c r="H30" s="323">
        <v>155.00000000000011</v>
      </c>
      <c r="I30" s="323">
        <v>63.999999999999972</v>
      </c>
      <c r="J30" s="323">
        <v>24.999999999999989</v>
      </c>
      <c r="K30" s="323">
        <v>7.0000000000000044</v>
      </c>
      <c r="L30" s="323">
        <v>3.0000000000000013</v>
      </c>
      <c r="M30" s="323">
        <v>1.0000000000000011</v>
      </c>
      <c r="N30" s="323">
        <v>0</v>
      </c>
      <c r="O30" s="166">
        <f t="shared" si="6"/>
        <v>240.00000000000006</v>
      </c>
      <c r="P30" s="166">
        <f t="shared" si="6"/>
        <v>586.99999999999977</v>
      </c>
      <c r="Q30" s="166">
        <f t="shared" si="7"/>
        <v>826.99999999999977</v>
      </c>
      <c r="R30" s="543" t="s">
        <v>456</v>
      </c>
      <c r="S30" s="895"/>
    </row>
    <row r="31" spans="1:19" ht="24.95" customHeight="1" thickBot="1" x14ac:dyDescent="0.25">
      <c r="A31" s="896"/>
      <c r="B31" s="520" t="s">
        <v>39</v>
      </c>
      <c r="C31" s="168">
        <f>SUM(C24:C30)</f>
        <v>38.000000000000007</v>
      </c>
      <c r="D31" s="168">
        <f t="shared" ref="D31:N31" si="8">SUM(D24:D30)</f>
        <v>90</v>
      </c>
      <c r="E31" s="168">
        <f t="shared" si="8"/>
        <v>39.000000000000007</v>
      </c>
      <c r="F31" s="168">
        <f t="shared" si="8"/>
        <v>515.99999999999977</v>
      </c>
      <c r="G31" s="168">
        <f t="shared" si="8"/>
        <v>101.00000000000007</v>
      </c>
      <c r="H31" s="168">
        <f t="shared" si="8"/>
        <v>610</v>
      </c>
      <c r="I31" s="168">
        <f t="shared" si="8"/>
        <v>72.999999999999972</v>
      </c>
      <c r="J31" s="168">
        <f t="shared" si="8"/>
        <v>405.99999999999983</v>
      </c>
      <c r="K31" s="168">
        <f t="shared" si="8"/>
        <v>11.000000000000004</v>
      </c>
      <c r="L31" s="168">
        <f t="shared" si="8"/>
        <v>853.00000000000034</v>
      </c>
      <c r="M31" s="168">
        <f t="shared" si="8"/>
        <v>9.0000000000000053</v>
      </c>
      <c r="N31" s="168">
        <f t="shared" si="8"/>
        <v>1461.9999999999995</v>
      </c>
      <c r="O31" s="168">
        <f>SUM(O24:O30)</f>
        <v>271.00000000000006</v>
      </c>
      <c r="P31" s="168">
        <f>SUM(P24:P30)</f>
        <v>3936.9999999999991</v>
      </c>
      <c r="Q31" s="168">
        <f>SUM(Q24:Q30)</f>
        <v>4207.9999999999991</v>
      </c>
      <c r="R31" s="525" t="s">
        <v>22</v>
      </c>
      <c r="S31" s="896"/>
    </row>
    <row r="32" spans="1:19" ht="24.95" customHeight="1" x14ac:dyDescent="0.2"/>
    <row r="33" spans="1:19" ht="24.95" customHeight="1" x14ac:dyDescent="0.2"/>
    <row r="34" spans="1:19" ht="30.75" customHeight="1" thickBot="1" x14ac:dyDescent="0.25">
      <c r="A34" s="902" t="s">
        <v>303</v>
      </c>
      <c r="B34" s="902"/>
      <c r="C34" s="902"/>
      <c r="D34" s="902"/>
      <c r="E34" s="902"/>
      <c r="F34" s="902"/>
      <c r="G34" s="902"/>
      <c r="H34" s="902"/>
      <c r="I34" s="902"/>
      <c r="J34" s="902"/>
      <c r="K34" s="902"/>
      <c r="L34" s="902"/>
      <c r="M34" s="902"/>
      <c r="N34" s="902"/>
      <c r="O34" s="902"/>
      <c r="P34" s="902"/>
      <c r="Q34" s="902"/>
      <c r="R34" s="903" t="s">
        <v>434</v>
      </c>
      <c r="S34" s="903"/>
    </row>
    <row r="35" spans="1:19" ht="43.5" customHeight="1" thickTop="1" x14ac:dyDescent="0.2">
      <c r="A35" s="888" t="s">
        <v>1</v>
      </c>
      <c r="B35" s="888" t="s">
        <v>185</v>
      </c>
      <c r="C35" s="891" t="s">
        <v>186</v>
      </c>
      <c r="D35" s="891"/>
      <c r="E35" s="888" t="s">
        <v>187</v>
      </c>
      <c r="F35" s="888"/>
      <c r="G35" s="888" t="s">
        <v>188</v>
      </c>
      <c r="H35" s="888"/>
      <c r="I35" s="888" t="s">
        <v>189</v>
      </c>
      <c r="J35" s="888"/>
      <c r="K35" s="888" t="s">
        <v>190</v>
      </c>
      <c r="L35" s="888"/>
      <c r="M35" s="888" t="s">
        <v>191</v>
      </c>
      <c r="N35" s="888"/>
      <c r="O35" s="888" t="s">
        <v>39</v>
      </c>
      <c r="P35" s="888"/>
      <c r="Q35" s="888"/>
      <c r="R35" s="888"/>
      <c r="S35" s="888" t="s">
        <v>6</v>
      </c>
    </row>
    <row r="36" spans="1:19" ht="27.75" customHeight="1" x14ac:dyDescent="0.2">
      <c r="A36" s="889"/>
      <c r="B36" s="889"/>
      <c r="C36" s="892" t="s">
        <v>193</v>
      </c>
      <c r="D36" s="892"/>
      <c r="E36" s="892" t="s">
        <v>194</v>
      </c>
      <c r="F36" s="892"/>
      <c r="G36" s="892" t="s">
        <v>195</v>
      </c>
      <c r="H36" s="892"/>
      <c r="I36" s="892" t="s">
        <v>196</v>
      </c>
      <c r="J36" s="892"/>
      <c r="K36" s="892" t="s">
        <v>197</v>
      </c>
      <c r="L36" s="892"/>
      <c r="M36" s="892" t="s">
        <v>198</v>
      </c>
      <c r="N36" s="892"/>
      <c r="O36" s="892" t="s">
        <v>22</v>
      </c>
      <c r="P36" s="892"/>
      <c r="Q36" s="892"/>
      <c r="R36" s="889"/>
      <c r="S36" s="889"/>
    </row>
    <row r="37" spans="1:19" ht="27.75" customHeight="1" x14ac:dyDescent="0.2">
      <c r="A37" s="889"/>
      <c r="B37" s="889"/>
      <c r="C37" s="509" t="s">
        <v>163</v>
      </c>
      <c r="D37" s="509" t="s">
        <v>164</v>
      </c>
      <c r="E37" s="509" t="s">
        <v>163</v>
      </c>
      <c r="F37" s="509" t="s">
        <v>164</v>
      </c>
      <c r="G37" s="509" t="s">
        <v>163</v>
      </c>
      <c r="H37" s="509" t="s">
        <v>164</v>
      </c>
      <c r="I37" s="509" t="s">
        <v>163</v>
      </c>
      <c r="J37" s="509" t="s">
        <v>164</v>
      </c>
      <c r="K37" s="509" t="s">
        <v>163</v>
      </c>
      <c r="L37" s="509" t="s">
        <v>164</v>
      </c>
      <c r="M37" s="509" t="s">
        <v>163</v>
      </c>
      <c r="N37" s="509" t="s">
        <v>164</v>
      </c>
      <c r="O37" s="509" t="s">
        <v>163</v>
      </c>
      <c r="P37" s="509" t="s">
        <v>164</v>
      </c>
      <c r="Q37" s="510" t="s">
        <v>84</v>
      </c>
      <c r="R37" s="889"/>
      <c r="S37" s="889"/>
    </row>
    <row r="38" spans="1:19" ht="27.75" customHeight="1" thickBot="1" x14ac:dyDescent="0.25">
      <c r="A38" s="890"/>
      <c r="B38" s="890"/>
      <c r="C38" s="601" t="s">
        <v>359</v>
      </c>
      <c r="D38" s="601" t="s">
        <v>360</v>
      </c>
      <c r="E38" s="601" t="s">
        <v>359</v>
      </c>
      <c r="F38" s="601" t="s">
        <v>360</v>
      </c>
      <c r="G38" s="601" t="s">
        <v>359</v>
      </c>
      <c r="H38" s="601" t="s">
        <v>360</v>
      </c>
      <c r="I38" s="601" t="s">
        <v>359</v>
      </c>
      <c r="J38" s="601" t="s">
        <v>360</v>
      </c>
      <c r="K38" s="601" t="s">
        <v>359</v>
      </c>
      <c r="L38" s="601" t="s">
        <v>360</v>
      </c>
      <c r="M38" s="601" t="s">
        <v>359</v>
      </c>
      <c r="N38" s="601" t="s">
        <v>360</v>
      </c>
      <c r="O38" s="601" t="s">
        <v>359</v>
      </c>
      <c r="P38" s="601" t="s">
        <v>360</v>
      </c>
      <c r="Q38" s="602" t="s">
        <v>22</v>
      </c>
      <c r="R38" s="171"/>
      <c r="S38" s="890"/>
    </row>
    <row r="39" spans="1:19" ht="27.75" customHeight="1" x14ac:dyDescent="0.2">
      <c r="A39" s="901" t="s">
        <v>17</v>
      </c>
      <c r="B39" s="516" t="s">
        <v>199</v>
      </c>
      <c r="C39" s="170">
        <v>0</v>
      </c>
      <c r="D39" s="170">
        <v>0</v>
      </c>
      <c r="E39" s="170">
        <v>0</v>
      </c>
      <c r="F39" s="170">
        <v>0</v>
      </c>
      <c r="G39" s="170">
        <v>0</v>
      </c>
      <c r="H39" s="170">
        <v>0</v>
      </c>
      <c r="I39" s="170">
        <v>0</v>
      </c>
      <c r="J39" s="170">
        <v>0</v>
      </c>
      <c r="K39" s="170">
        <v>0</v>
      </c>
      <c r="L39" s="170">
        <v>0</v>
      </c>
      <c r="M39" s="170">
        <v>0</v>
      </c>
      <c r="N39" s="170">
        <v>0</v>
      </c>
      <c r="O39" s="172">
        <f t="shared" ref="O39:P45" si="9">SUM(C39,E39,G39,I39,K39,M39)</f>
        <v>0</v>
      </c>
      <c r="P39" s="172">
        <f t="shared" si="9"/>
        <v>0</v>
      </c>
      <c r="Q39" s="172">
        <f>SUM(O39:P39)</f>
        <v>0</v>
      </c>
      <c r="R39" s="521" t="s">
        <v>200</v>
      </c>
      <c r="S39" s="901" t="s">
        <v>18</v>
      </c>
    </row>
    <row r="40" spans="1:19" ht="27.75" customHeight="1" x14ac:dyDescent="0.2">
      <c r="A40" s="894"/>
      <c r="B40" s="517" t="s">
        <v>201</v>
      </c>
      <c r="C40" s="167">
        <v>0</v>
      </c>
      <c r="D40" s="167">
        <v>0</v>
      </c>
      <c r="E40" s="167">
        <v>0</v>
      </c>
      <c r="F40" s="167">
        <v>0</v>
      </c>
      <c r="G40" s="167">
        <v>0</v>
      </c>
      <c r="H40" s="167">
        <v>0</v>
      </c>
      <c r="I40" s="167">
        <v>0</v>
      </c>
      <c r="J40" s="167">
        <v>0</v>
      </c>
      <c r="K40" s="167">
        <v>0</v>
      </c>
      <c r="L40" s="167">
        <v>0</v>
      </c>
      <c r="M40" s="167">
        <v>0</v>
      </c>
      <c r="N40" s="167">
        <v>0</v>
      </c>
      <c r="O40" s="167">
        <f t="shared" si="9"/>
        <v>0</v>
      </c>
      <c r="P40" s="167">
        <f t="shared" si="9"/>
        <v>0</v>
      </c>
      <c r="Q40" s="167">
        <f t="shared" ref="Q40:Q45" si="10">SUM(O40:P40)</f>
        <v>0</v>
      </c>
      <c r="R40" s="522" t="s">
        <v>202</v>
      </c>
      <c r="S40" s="894"/>
    </row>
    <row r="41" spans="1:19" ht="27.75" customHeight="1" x14ac:dyDescent="0.2">
      <c r="A41" s="894"/>
      <c r="B41" s="518" t="s">
        <v>203</v>
      </c>
      <c r="C41" s="167">
        <v>0</v>
      </c>
      <c r="D41" s="167">
        <v>0</v>
      </c>
      <c r="E41" s="167">
        <v>0</v>
      </c>
      <c r="F41" s="167">
        <v>0</v>
      </c>
      <c r="G41" s="167">
        <v>0</v>
      </c>
      <c r="H41" s="167">
        <v>0</v>
      </c>
      <c r="I41" s="167">
        <v>0</v>
      </c>
      <c r="J41" s="167">
        <v>0</v>
      </c>
      <c r="K41" s="167">
        <v>0</v>
      </c>
      <c r="L41" s="167">
        <v>0</v>
      </c>
      <c r="M41" s="167">
        <v>0</v>
      </c>
      <c r="N41" s="167">
        <v>0</v>
      </c>
      <c r="O41" s="167">
        <f t="shared" si="9"/>
        <v>0</v>
      </c>
      <c r="P41" s="167">
        <f t="shared" si="9"/>
        <v>0</v>
      </c>
      <c r="Q41" s="167">
        <f t="shared" si="10"/>
        <v>0</v>
      </c>
      <c r="R41" s="522" t="s">
        <v>204</v>
      </c>
      <c r="S41" s="894"/>
    </row>
    <row r="42" spans="1:19" ht="27.75" customHeight="1" x14ac:dyDescent="0.2">
      <c r="A42" s="894"/>
      <c r="B42" s="518" t="s">
        <v>205</v>
      </c>
      <c r="C42" s="167">
        <v>0</v>
      </c>
      <c r="D42" s="167">
        <v>0</v>
      </c>
      <c r="E42" s="167">
        <v>0</v>
      </c>
      <c r="F42" s="167">
        <v>0</v>
      </c>
      <c r="G42" s="167">
        <v>0</v>
      </c>
      <c r="H42" s="167">
        <v>0</v>
      </c>
      <c r="I42" s="167">
        <v>0</v>
      </c>
      <c r="J42" s="167">
        <v>0</v>
      </c>
      <c r="K42" s="167">
        <v>0</v>
      </c>
      <c r="L42" s="167">
        <v>0</v>
      </c>
      <c r="M42" s="167">
        <v>0</v>
      </c>
      <c r="N42" s="167">
        <v>0</v>
      </c>
      <c r="O42" s="167">
        <f t="shared" si="9"/>
        <v>0</v>
      </c>
      <c r="P42" s="167">
        <f t="shared" si="9"/>
        <v>0</v>
      </c>
      <c r="Q42" s="167">
        <f t="shared" si="10"/>
        <v>0</v>
      </c>
      <c r="R42" s="523" t="s">
        <v>206</v>
      </c>
      <c r="S42" s="894"/>
    </row>
    <row r="43" spans="1:19" ht="27.75" customHeight="1" x14ac:dyDescent="0.2">
      <c r="A43" s="894"/>
      <c r="B43" s="519" t="s">
        <v>207</v>
      </c>
      <c r="C43" s="167">
        <v>0</v>
      </c>
      <c r="D43" s="167">
        <v>0</v>
      </c>
      <c r="E43" s="167">
        <v>0</v>
      </c>
      <c r="F43" s="167">
        <v>0</v>
      </c>
      <c r="G43" s="167">
        <v>0</v>
      </c>
      <c r="H43" s="167">
        <v>0</v>
      </c>
      <c r="I43" s="167">
        <v>0</v>
      </c>
      <c r="J43" s="167">
        <v>0</v>
      </c>
      <c r="K43" s="167">
        <v>0</v>
      </c>
      <c r="L43" s="167">
        <v>0</v>
      </c>
      <c r="M43" s="167">
        <v>0</v>
      </c>
      <c r="N43" s="167">
        <v>0</v>
      </c>
      <c r="O43" s="167">
        <f t="shared" si="9"/>
        <v>0</v>
      </c>
      <c r="P43" s="167">
        <f t="shared" si="9"/>
        <v>0</v>
      </c>
      <c r="Q43" s="167">
        <f t="shared" si="10"/>
        <v>0</v>
      </c>
      <c r="R43" s="522" t="s">
        <v>208</v>
      </c>
      <c r="S43" s="894"/>
    </row>
    <row r="44" spans="1:19" ht="27.75" customHeight="1" x14ac:dyDescent="0.2">
      <c r="A44" s="894"/>
      <c r="B44" s="518" t="s">
        <v>209</v>
      </c>
      <c r="C44" s="167">
        <v>0</v>
      </c>
      <c r="D44" s="167">
        <v>0</v>
      </c>
      <c r="E44" s="167">
        <v>0</v>
      </c>
      <c r="F44" s="167">
        <v>0</v>
      </c>
      <c r="G44" s="167">
        <v>0</v>
      </c>
      <c r="H44" s="167">
        <v>0</v>
      </c>
      <c r="I44" s="167">
        <v>0</v>
      </c>
      <c r="J44" s="167">
        <v>0</v>
      </c>
      <c r="K44" s="167">
        <v>0</v>
      </c>
      <c r="L44" s="167">
        <v>0</v>
      </c>
      <c r="M44" s="167">
        <v>0</v>
      </c>
      <c r="N44" s="167">
        <v>0</v>
      </c>
      <c r="O44" s="167">
        <f t="shared" si="9"/>
        <v>0</v>
      </c>
      <c r="P44" s="167">
        <f t="shared" si="9"/>
        <v>0</v>
      </c>
      <c r="Q44" s="167">
        <f t="shared" si="10"/>
        <v>0</v>
      </c>
      <c r="R44" s="524" t="s">
        <v>20</v>
      </c>
      <c r="S44" s="894"/>
    </row>
    <row r="45" spans="1:19" ht="37.5" customHeight="1" x14ac:dyDescent="0.2">
      <c r="A45" s="895"/>
      <c r="B45" s="517" t="s">
        <v>381</v>
      </c>
      <c r="C45" s="323">
        <v>0</v>
      </c>
      <c r="D45" s="323">
        <v>0</v>
      </c>
      <c r="E45" s="323">
        <v>0</v>
      </c>
      <c r="F45" s="323">
        <v>0</v>
      </c>
      <c r="G45" s="323">
        <v>0</v>
      </c>
      <c r="H45" s="323">
        <v>0</v>
      </c>
      <c r="I45" s="323">
        <v>0</v>
      </c>
      <c r="J45" s="323">
        <v>0</v>
      </c>
      <c r="K45" s="323">
        <v>0</v>
      </c>
      <c r="L45" s="323">
        <v>0</v>
      </c>
      <c r="M45" s="323">
        <v>0</v>
      </c>
      <c r="N45" s="323">
        <v>0</v>
      </c>
      <c r="O45" s="166">
        <f t="shared" si="9"/>
        <v>0</v>
      </c>
      <c r="P45" s="166">
        <f t="shared" si="9"/>
        <v>0</v>
      </c>
      <c r="Q45" s="166">
        <f t="shared" si="10"/>
        <v>0</v>
      </c>
      <c r="R45" s="543" t="s">
        <v>456</v>
      </c>
      <c r="S45" s="895"/>
    </row>
    <row r="46" spans="1:19" ht="27.75" customHeight="1" thickBot="1" x14ac:dyDescent="0.25">
      <c r="A46" s="896"/>
      <c r="B46" s="520" t="s">
        <v>39</v>
      </c>
      <c r="C46" s="168">
        <f>SUM(C39:C45)</f>
        <v>0</v>
      </c>
      <c r="D46" s="168">
        <f t="shared" ref="D46:Q46" si="11">SUM(D39:D45)</f>
        <v>0</v>
      </c>
      <c r="E46" s="168">
        <f t="shared" si="11"/>
        <v>0</v>
      </c>
      <c r="F46" s="168">
        <f t="shared" si="11"/>
        <v>0</v>
      </c>
      <c r="G46" s="168">
        <f t="shared" si="11"/>
        <v>0</v>
      </c>
      <c r="H46" s="168">
        <f t="shared" si="11"/>
        <v>0</v>
      </c>
      <c r="I46" s="168">
        <f t="shared" si="11"/>
        <v>0</v>
      </c>
      <c r="J46" s="168">
        <f t="shared" si="11"/>
        <v>0</v>
      </c>
      <c r="K46" s="168">
        <f t="shared" si="11"/>
        <v>0</v>
      </c>
      <c r="L46" s="168">
        <f t="shared" si="11"/>
        <v>0</v>
      </c>
      <c r="M46" s="168">
        <f t="shared" si="11"/>
        <v>0</v>
      </c>
      <c r="N46" s="168">
        <f t="shared" si="11"/>
        <v>0</v>
      </c>
      <c r="O46" s="168">
        <f t="shared" si="11"/>
        <v>0</v>
      </c>
      <c r="P46" s="168">
        <f t="shared" si="11"/>
        <v>0</v>
      </c>
      <c r="Q46" s="168">
        <f t="shared" si="11"/>
        <v>0</v>
      </c>
      <c r="R46" s="525" t="s">
        <v>22</v>
      </c>
      <c r="S46" s="896"/>
    </row>
    <row r="47" spans="1:19" ht="24.95" customHeight="1" x14ac:dyDescent="0.2">
      <c r="A47" s="893" t="s">
        <v>19</v>
      </c>
      <c r="B47" s="526" t="s">
        <v>199</v>
      </c>
      <c r="C47" s="166">
        <v>0</v>
      </c>
      <c r="D47" s="166">
        <v>0</v>
      </c>
      <c r="E47" s="166">
        <v>0</v>
      </c>
      <c r="F47" s="166">
        <v>1</v>
      </c>
      <c r="G47" s="166">
        <v>0</v>
      </c>
      <c r="H47" s="166">
        <v>0</v>
      </c>
      <c r="I47" s="166">
        <v>0</v>
      </c>
      <c r="J47" s="166">
        <v>0</v>
      </c>
      <c r="K47" s="166">
        <v>0</v>
      </c>
      <c r="L47" s="166">
        <v>2</v>
      </c>
      <c r="M47" s="166">
        <v>1</v>
      </c>
      <c r="N47" s="166">
        <v>2</v>
      </c>
      <c r="O47" s="166">
        <f t="shared" ref="O47:P53" si="12">SUM(C47,E47,G47,I47,K47,M47)</f>
        <v>1</v>
      </c>
      <c r="P47" s="166">
        <f t="shared" si="12"/>
        <v>5</v>
      </c>
      <c r="Q47" s="166">
        <f>SUM(O47:P47)</f>
        <v>6</v>
      </c>
      <c r="R47" s="527" t="s">
        <v>200</v>
      </c>
      <c r="S47" s="893" t="s">
        <v>20</v>
      </c>
    </row>
    <row r="48" spans="1:19" ht="24.95" customHeight="1" x14ac:dyDescent="0.2">
      <c r="A48" s="894"/>
      <c r="B48" s="517" t="s">
        <v>201</v>
      </c>
      <c r="C48" s="167">
        <v>0</v>
      </c>
      <c r="D48" s="167">
        <v>0</v>
      </c>
      <c r="E48" s="167">
        <v>0</v>
      </c>
      <c r="F48" s="167">
        <v>0</v>
      </c>
      <c r="G48" s="167">
        <v>0</v>
      </c>
      <c r="H48" s="167">
        <v>1</v>
      </c>
      <c r="I48" s="167">
        <v>0</v>
      </c>
      <c r="J48" s="167">
        <v>0</v>
      </c>
      <c r="K48" s="167">
        <v>0</v>
      </c>
      <c r="L48" s="167">
        <v>3</v>
      </c>
      <c r="M48" s="167">
        <v>0</v>
      </c>
      <c r="N48" s="167">
        <v>3</v>
      </c>
      <c r="O48" s="166">
        <f t="shared" si="12"/>
        <v>0</v>
      </c>
      <c r="P48" s="166">
        <f t="shared" si="12"/>
        <v>7</v>
      </c>
      <c r="Q48" s="166">
        <f t="shared" ref="Q48:Q53" si="13">SUM(O48:P48)</f>
        <v>7</v>
      </c>
      <c r="R48" s="522" t="s">
        <v>202</v>
      </c>
      <c r="S48" s="894"/>
    </row>
    <row r="49" spans="1:19" ht="24.95" customHeight="1" x14ac:dyDescent="0.2">
      <c r="A49" s="894"/>
      <c r="B49" s="518" t="s">
        <v>203</v>
      </c>
      <c r="C49" s="167">
        <v>0</v>
      </c>
      <c r="D49" s="167">
        <v>0</v>
      </c>
      <c r="E49" s="167">
        <v>0</v>
      </c>
      <c r="F49" s="167">
        <v>2</v>
      </c>
      <c r="G49" s="167">
        <v>0</v>
      </c>
      <c r="H49" s="167">
        <v>0</v>
      </c>
      <c r="I49" s="167">
        <v>0</v>
      </c>
      <c r="J49" s="167">
        <v>1</v>
      </c>
      <c r="K49" s="167">
        <v>0</v>
      </c>
      <c r="L49" s="167">
        <v>1</v>
      </c>
      <c r="M49" s="167">
        <v>0</v>
      </c>
      <c r="N49" s="167">
        <v>2</v>
      </c>
      <c r="O49" s="166">
        <f t="shared" si="12"/>
        <v>0</v>
      </c>
      <c r="P49" s="166">
        <f t="shared" si="12"/>
        <v>6</v>
      </c>
      <c r="Q49" s="166">
        <f t="shared" si="13"/>
        <v>6</v>
      </c>
      <c r="R49" s="522" t="s">
        <v>204</v>
      </c>
      <c r="S49" s="894"/>
    </row>
    <row r="50" spans="1:19" ht="24.95" customHeight="1" x14ac:dyDescent="0.2">
      <c r="A50" s="894"/>
      <c r="B50" s="518" t="s">
        <v>205</v>
      </c>
      <c r="C50" s="167">
        <v>0</v>
      </c>
      <c r="D50" s="167">
        <v>0</v>
      </c>
      <c r="E50" s="167">
        <v>0</v>
      </c>
      <c r="F50" s="167">
        <v>12</v>
      </c>
      <c r="G50" s="167">
        <v>0</v>
      </c>
      <c r="H50" s="167">
        <v>11</v>
      </c>
      <c r="I50" s="167">
        <v>0</v>
      </c>
      <c r="J50" s="167">
        <v>1</v>
      </c>
      <c r="K50" s="167">
        <v>0</v>
      </c>
      <c r="L50" s="167">
        <v>9</v>
      </c>
      <c r="M50" s="167">
        <v>0</v>
      </c>
      <c r="N50" s="167">
        <v>1</v>
      </c>
      <c r="O50" s="166">
        <f t="shared" si="12"/>
        <v>0</v>
      </c>
      <c r="P50" s="166">
        <f t="shared" si="12"/>
        <v>34</v>
      </c>
      <c r="Q50" s="166">
        <f t="shared" si="13"/>
        <v>34</v>
      </c>
      <c r="R50" s="522" t="s">
        <v>210</v>
      </c>
      <c r="S50" s="894"/>
    </row>
    <row r="51" spans="1:19" ht="24.95" customHeight="1" x14ac:dyDescent="0.2">
      <c r="A51" s="894"/>
      <c r="B51" s="519" t="s">
        <v>207</v>
      </c>
      <c r="C51" s="167">
        <v>1</v>
      </c>
      <c r="D51" s="167">
        <v>0</v>
      </c>
      <c r="E51" s="167">
        <v>3</v>
      </c>
      <c r="F51" s="167">
        <v>0</v>
      </c>
      <c r="G51" s="167">
        <v>1</v>
      </c>
      <c r="H51" s="167">
        <v>0</v>
      </c>
      <c r="I51" s="167">
        <v>0</v>
      </c>
      <c r="J51" s="167">
        <v>1</v>
      </c>
      <c r="K51" s="167">
        <v>0</v>
      </c>
      <c r="L51" s="167">
        <v>0</v>
      </c>
      <c r="M51" s="167">
        <v>0</v>
      </c>
      <c r="N51" s="167">
        <v>0</v>
      </c>
      <c r="O51" s="166">
        <f t="shared" si="12"/>
        <v>5</v>
      </c>
      <c r="P51" s="166">
        <f t="shared" si="12"/>
        <v>1</v>
      </c>
      <c r="Q51" s="166">
        <f t="shared" si="13"/>
        <v>6</v>
      </c>
      <c r="R51" s="522" t="s">
        <v>208</v>
      </c>
      <c r="S51" s="894"/>
    </row>
    <row r="52" spans="1:19" ht="24.95" customHeight="1" x14ac:dyDescent="0.2">
      <c r="A52" s="894"/>
      <c r="B52" s="518" t="s">
        <v>209</v>
      </c>
      <c r="C52" s="167">
        <v>0</v>
      </c>
      <c r="D52" s="167">
        <v>0</v>
      </c>
      <c r="E52" s="167">
        <v>1</v>
      </c>
      <c r="F52" s="167">
        <v>0</v>
      </c>
      <c r="G52" s="167">
        <v>0</v>
      </c>
      <c r="H52" s="167">
        <v>0</v>
      </c>
      <c r="I52" s="167">
        <v>0</v>
      </c>
      <c r="J52" s="167">
        <v>0</v>
      </c>
      <c r="K52" s="167">
        <v>0</v>
      </c>
      <c r="L52" s="167">
        <v>0</v>
      </c>
      <c r="M52" s="167">
        <v>0</v>
      </c>
      <c r="N52" s="167">
        <v>1</v>
      </c>
      <c r="O52" s="166">
        <f t="shared" si="12"/>
        <v>1</v>
      </c>
      <c r="P52" s="166">
        <f t="shared" si="12"/>
        <v>1</v>
      </c>
      <c r="Q52" s="166">
        <f t="shared" si="13"/>
        <v>2</v>
      </c>
      <c r="R52" s="524" t="s">
        <v>20</v>
      </c>
      <c r="S52" s="894"/>
    </row>
    <row r="53" spans="1:19" ht="39.75" customHeight="1" x14ac:dyDescent="0.2">
      <c r="A53" s="895"/>
      <c r="B53" s="517" t="s">
        <v>381</v>
      </c>
      <c r="C53" s="323">
        <v>1</v>
      </c>
      <c r="D53" s="323">
        <v>1</v>
      </c>
      <c r="E53" s="323">
        <v>2</v>
      </c>
      <c r="F53" s="323">
        <v>2</v>
      </c>
      <c r="G53" s="323">
        <v>0</v>
      </c>
      <c r="H53" s="323">
        <v>0</v>
      </c>
      <c r="I53" s="323">
        <v>0</v>
      </c>
      <c r="J53" s="323">
        <v>0</v>
      </c>
      <c r="K53" s="323">
        <v>0</v>
      </c>
      <c r="L53" s="323">
        <v>0</v>
      </c>
      <c r="M53" s="323">
        <v>0</v>
      </c>
      <c r="N53" s="323">
        <v>0</v>
      </c>
      <c r="O53" s="166">
        <f t="shared" si="12"/>
        <v>3</v>
      </c>
      <c r="P53" s="166">
        <f t="shared" si="12"/>
        <v>3</v>
      </c>
      <c r="Q53" s="166">
        <f t="shared" si="13"/>
        <v>6</v>
      </c>
      <c r="R53" s="543" t="s">
        <v>456</v>
      </c>
      <c r="S53" s="895"/>
    </row>
    <row r="54" spans="1:19" ht="24.95" customHeight="1" thickBot="1" x14ac:dyDescent="0.25">
      <c r="A54" s="896"/>
      <c r="B54" s="520" t="s">
        <v>39</v>
      </c>
      <c r="C54" s="323">
        <f>SUM(C47:C53)</f>
        <v>2</v>
      </c>
      <c r="D54" s="323">
        <f t="shared" ref="D54:P54" si="14">SUM(D47:D53)</f>
        <v>1</v>
      </c>
      <c r="E54" s="323">
        <f t="shared" si="14"/>
        <v>6</v>
      </c>
      <c r="F54" s="323">
        <f t="shared" si="14"/>
        <v>17</v>
      </c>
      <c r="G54" s="323">
        <f t="shared" si="14"/>
        <v>1</v>
      </c>
      <c r="H54" s="323">
        <f t="shared" si="14"/>
        <v>12</v>
      </c>
      <c r="I54" s="323">
        <f t="shared" si="14"/>
        <v>0</v>
      </c>
      <c r="J54" s="323">
        <f t="shared" si="14"/>
        <v>3</v>
      </c>
      <c r="K54" s="323">
        <f t="shared" si="14"/>
        <v>0</v>
      </c>
      <c r="L54" s="323">
        <f t="shared" si="14"/>
        <v>15</v>
      </c>
      <c r="M54" s="323">
        <f t="shared" si="14"/>
        <v>1</v>
      </c>
      <c r="N54" s="323">
        <f t="shared" si="14"/>
        <v>9</v>
      </c>
      <c r="O54" s="323">
        <f t="shared" si="14"/>
        <v>10</v>
      </c>
      <c r="P54" s="323">
        <f t="shared" si="14"/>
        <v>57</v>
      </c>
      <c r="Q54" s="323">
        <f>SUM(Q47:Q53)</f>
        <v>67</v>
      </c>
      <c r="R54" s="525" t="s">
        <v>22</v>
      </c>
      <c r="S54" s="896"/>
    </row>
    <row r="55" spans="1:19" ht="24.95" customHeight="1" x14ac:dyDescent="0.2">
      <c r="A55" s="904" t="s">
        <v>39</v>
      </c>
      <c r="B55" s="526" t="s">
        <v>199</v>
      </c>
      <c r="C55" s="172">
        <f>SUM(C47,C24,C16,C8)</f>
        <v>0</v>
      </c>
      <c r="D55" s="172">
        <f t="shared" ref="D55:N55" si="15">SUM(D47,D24,D16,D8)</f>
        <v>2.0000000000000004</v>
      </c>
      <c r="E55" s="172">
        <f t="shared" si="15"/>
        <v>0</v>
      </c>
      <c r="F55" s="172">
        <f t="shared" si="15"/>
        <v>7.0000000000000036</v>
      </c>
      <c r="G55" s="172">
        <f t="shared" si="15"/>
        <v>0</v>
      </c>
      <c r="H55" s="172">
        <f t="shared" si="15"/>
        <v>10</v>
      </c>
      <c r="I55" s="172">
        <f t="shared" si="15"/>
        <v>1.0000000000000002</v>
      </c>
      <c r="J55" s="172">
        <f t="shared" si="15"/>
        <v>50.999999999999986</v>
      </c>
      <c r="K55" s="172">
        <f t="shared" si="15"/>
        <v>2.0000000000000004</v>
      </c>
      <c r="L55" s="172">
        <f t="shared" si="15"/>
        <v>156</v>
      </c>
      <c r="M55" s="172">
        <f t="shared" si="15"/>
        <v>5.0000000000000018</v>
      </c>
      <c r="N55" s="172">
        <f t="shared" si="15"/>
        <v>464.00000000000006</v>
      </c>
      <c r="O55" s="172">
        <f>SUM(C55,E55,G55,I55,K55,M55)</f>
        <v>8.0000000000000036</v>
      </c>
      <c r="P55" s="172">
        <f>SUM(D55,F55,H55,J55,L55,N55)</f>
        <v>690</v>
      </c>
      <c r="Q55" s="172">
        <f>SUM(O55:P55)</f>
        <v>698</v>
      </c>
      <c r="R55" s="521" t="s">
        <v>200</v>
      </c>
      <c r="S55" s="904" t="s">
        <v>22</v>
      </c>
    </row>
    <row r="56" spans="1:19" ht="24.95" customHeight="1" x14ac:dyDescent="0.2">
      <c r="A56" s="889"/>
      <c r="B56" s="517" t="s">
        <v>201</v>
      </c>
      <c r="C56" s="167">
        <f t="shared" ref="C56:N56" si="16">SUM(C48,C25,C17,C9)</f>
        <v>0</v>
      </c>
      <c r="D56" s="167">
        <f t="shared" si="16"/>
        <v>2.0000000000000009</v>
      </c>
      <c r="E56" s="167">
        <f t="shared" si="16"/>
        <v>0</v>
      </c>
      <c r="F56" s="167">
        <f t="shared" si="16"/>
        <v>3.0000000000000009</v>
      </c>
      <c r="G56" s="167">
        <f t="shared" si="16"/>
        <v>0</v>
      </c>
      <c r="H56" s="167">
        <f t="shared" si="16"/>
        <v>14.000000000000007</v>
      </c>
      <c r="I56" s="167">
        <f t="shared" si="16"/>
        <v>1.0000000000000002</v>
      </c>
      <c r="J56" s="167">
        <f t="shared" si="16"/>
        <v>51.000000000000014</v>
      </c>
      <c r="K56" s="167">
        <f t="shared" si="16"/>
        <v>1.0000000000000002</v>
      </c>
      <c r="L56" s="167">
        <f t="shared" si="16"/>
        <v>148.00000000000006</v>
      </c>
      <c r="M56" s="167">
        <f t="shared" si="16"/>
        <v>0</v>
      </c>
      <c r="N56" s="167">
        <f t="shared" si="16"/>
        <v>277.99999999999994</v>
      </c>
      <c r="O56" s="167">
        <f t="shared" ref="O56:O62" si="17">SUM(C56,E56,G56,I56,K56,M56)</f>
        <v>2.0000000000000004</v>
      </c>
      <c r="P56" s="167">
        <f t="shared" ref="P56:P62" si="18">SUM(D56,F56,H56,J56,L56,N56)</f>
        <v>496</v>
      </c>
      <c r="Q56" s="167">
        <f t="shared" ref="Q56:Q62" si="19">SUM(O56:P56)</f>
        <v>498</v>
      </c>
      <c r="R56" s="522" t="s">
        <v>202</v>
      </c>
      <c r="S56" s="889"/>
    </row>
    <row r="57" spans="1:19" ht="24.95" customHeight="1" x14ac:dyDescent="0.2">
      <c r="A57" s="889"/>
      <c r="B57" s="518" t="s">
        <v>203</v>
      </c>
      <c r="C57" s="167">
        <f t="shared" ref="C57:N57" si="20">SUM(C49,C26,C18,C10)</f>
        <v>0</v>
      </c>
      <c r="D57" s="167">
        <f t="shared" si="20"/>
        <v>1.0000000000000002</v>
      </c>
      <c r="E57" s="167">
        <f t="shared" si="20"/>
        <v>0</v>
      </c>
      <c r="F57" s="167">
        <f t="shared" si="20"/>
        <v>6.0000000000000018</v>
      </c>
      <c r="G57" s="167">
        <f t="shared" si="20"/>
        <v>0</v>
      </c>
      <c r="H57" s="167">
        <f t="shared" si="20"/>
        <v>34.000000000000014</v>
      </c>
      <c r="I57" s="167">
        <f t="shared" si="20"/>
        <v>0</v>
      </c>
      <c r="J57" s="167">
        <f t="shared" si="20"/>
        <v>110.99999999999999</v>
      </c>
      <c r="K57" s="167">
        <f t="shared" si="20"/>
        <v>2.0000000000000004</v>
      </c>
      <c r="L57" s="167">
        <f t="shared" si="20"/>
        <v>478.00000000000006</v>
      </c>
      <c r="M57" s="167">
        <f t="shared" si="20"/>
        <v>2.0000000000000004</v>
      </c>
      <c r="N57" s="167">
        <f t="shared" si="20"/>
        <v>759.99999999999966</v>
      </c>
      <c r="O57" s="167">
        <f t="shared" si="17"/>
        <v>4.0000000000000009</v>
      </c>
      <c r="P57" s="167">
        <f t="shared" si="18"/>
        <v>1389.9999999999995</v>
      </c>
      <c r="Q57" s="167">
        <f t="shared" si="19"/>
        <v>1393.9999999999995</v>
      </c>
      <c r="R57" s="522" t="s">
        <v>204</v>
      </c>
      <c r="S57" s="889"/>
    </row>
    <row r="58" spans="1:19" ht="24.95" customHeight="1" x14ac:dyDescent="0.2">
      <c r="A58" s="889"/>
      <c r="B58" s="518" t="s">
        <v>205</v>
      </c>
      <c r="C58" s="167">
        <f t="shared" ref="C58:N58" si="21">SUM(C50,C27,C19,C11)</f>
        <v>0</v>
      </c>
      <c r="D58" s="167">
        <f t="shared" si="21"/>
        <v>71</v>
      </c>
      <c r="E58" s="167">
        <f t="shared" si="21"/>
        <v>0</v>
      </c>
      <c r="F58" s="167">
        <f t="shared" si="21"/>
        <v>304.00000000000011</v>
      </c>
      <c r="G58" s="167">
        <f t="shared" si="21"/>
        <v>4.0000000000000027</v>
      </c>
      <c r="H58" s="167">
        <f t="shared" si="21"/>
        <v>522.99999999999989</v>
      </c>
      <c r="I58" s="167">
        <f t="shared" si="21"/>
        <v>1.0000000000000002</v>
      </c>
      <c r="J58" s="167">
        <f t="shared" si="21"/>
        <v>251.99999999999991</v>
      </c>
      <c r="K58" s="167">
        <f t="shared" si="21"/>
        <v>0</v>
      </c>
      <c r="L58" s="167">
        <f t="shared" si="21"/>
        <v>210.00000000000028</v>
      </c>
      <c r="M58" s="167">
        <f t="shared" si="21"/>
        <v>2.0000000000000004</v>
      </c>
      <c r="N58" s="167">
        <f t="shared" si="21"/>
        <v>99.000000000000028</v>
      </c>
      <c r="O58" s="167">
        <f t="shared" si="17"/>
        <v>7.0000000000000036</v>
      </c>
      <c r="P58" s="167">
        <f t="shared" si="18"/>
        <v>1459.0000000000002</v>
      </c>
      <c r="Q58" s="167">
        <f t="shared" si="19"/>
        <v>1466.0000000000002</v>
      </c>
      <c r="R58" s="522" t="s">
        <v>210</v>
      </c>
      <c r="S58" s="889"/>
    </row>
    <row r="59" spans="1:19" ht="24.95" customHeight="1" x14ac:dyDescent="0.2">
      <c r="A59" s="889"/>
      <c r="B59" s="519" t="s">
        <v>207</v>
      </c>
      <c r="C59" s="167">
        <f t="shared" ref="C59:N59" si="22">SUM(C51,C28,C20,C12)</f>
        <v>1</v>
      </c>
      <c r="D59" s="167">
        <f t="shared" si="22"/>
        <v>2.0000000000000022</v>
      </c>
      <c r="E59" s="167">
        <f t="shared" si="22"/>
        <v>5.0000000000000009</v>
      </c>
      <c r="F59" s="167">
        <f t="shared" si="22"/>
        <v>20.999999999999996</v>
      </c>
      <c r="G59" s="167">
        <f t="shared" si="22"/>
        <v>1</v>
      </c>
      <c r="H59" s="167">
        <f t="shared" si="22"/>
        <v>57</v>
      </c>
      <c r="I59" s="167">
        <f t="shared" si="22"/>
        <v>1.0000000000000004</v>
      </c>
      <c r="J59" s="167">
        <f t="shared" si="22"/>
        <v>44.999999999999993</v>
      </c>
      <c r="K59" s="167">
        <f t="shared" si="22"/>
        <v>0</v>
      </c>
      <c r="L59" s="167">
        <f t="shared" si="22"/>
        <v>10.999999999999998</v>
      </c>
      <c r="M59" s="167">
        <f t="shared" si="22"/>
        <v>0</v>
      </c>
      <c r="N59" s="167">
        <f t="shared" si="22"/>
        <v>9</v>
      </c>
      <c r="O59" s="167">
        <f t="shared" si="17"/>
        <v>8.0000000000000018</v>
      </c>
      <c r="P59" s="167">
        <f t="shared" si="18"/>
        <v>145</v>
      </c>
      <c r="Q59" s="167">
        <f t="shared" si="19"/>
        <v>153</v>
      </c>
      <c r="R59" s="522" t="s">
        <v>208</v>
      </c>
      <c r="S59" s="889"/>
    </row>
    <row r="60" spans="1:19" ht="24.95" customHeight="1" x14ac:dyDescent="0.2">
      <c r="A60" s="889"/>
      <c r="B60" s="518" t="s">
        <v>209</v>
      </c>
      <c r="C60" s="167">
        <f t="shared" ref="C60:N60" si="23">SUM(C52,C29,C21,C13)</f>
        <v>5.0000000000000009</v>
      </c>
      <c r="D60" s="167">
        <f t="shared" si="23"/>
        <v>7</v>
      </c>
      <c r="E60" s="167">
        <f t="shared" si="23"/>
        <v>25.000000000000007</v>
      </c>
      <c r="F60" s="167">
        <f t="shared" si="23"/>
        <v>39.000000000000014</v>
      </c>
      <c r="G60" s="167">
        <f t="shared" si="23"/>
        <v>8.0000000000000018</v>
      </c>
      <c r="H60" s="167">
        <f t="shared" si="23"/>
        <v>20.000000000000014</v>
      </c>
      <c r="I60" s="167">
        <f t="shared" si="23"/>
        <v>14.000000000000009</v>
      </c>
      <c r="J60" s="167">
        <f t="shared" si="23"/>
        <v>38</v>
      </c>
      <c r="K60" s="167">
        <f t="shared" si="23"/>
        <v>9.9999999999999982</v>
      </c>
      <c r="L60" s="167">
        <f t="shared" si="23"/>
        <v>32</v>
      </c>
      <c r="M60" s="167">
        <f t="shared" si="23"/>
        <v>9.0000000000000036</v>
      </c>
      <c r="N60" s="167">
        <f t="shared" si="23"/>
        <v>34.000000000000036</v>
      </c>
      <c r="O60" s="167">
        <f t="shared" si="17"/>
        <v>71.000000000000014</v>
      </c>
      <c r="P60" s="167">
        <f t="shared" si="18"/>
        <v>170.00000000000006</v>
      </c>
      <c r="Q60" s="167">
        <f t="shared" si="19"/>
        <v>241.00000000000006</v>
      </c>
      <c r="R60" s="524" t="s">
        <v>20</v>
      </c>
      <c r="S60" s="889"/>
    </row>
    <row r="61" spans="1:19" ht="42.75" customHeight="1" x14ac:dyDescent="0.2">
      <c r="A61" s="889"/>
      <c r="B61" s="517" t="s">
        <v>381</v>
      </c>
      <c r="C61" s="167">
        <f t="shared" ref="C61:N61" si="24">SUM(C53,C30,C22,C14)</f>
        <v>68</v>
      </c>
      <c r="D61" s="167">
        <f t="shared" si="24"/>
        <v>134</v>
      </c>
      <c r="E61" s="167">
        <f t="shared" si="24"/>
        <v>77</v>
      </c>
      <c r="F61" s="167">
        <f t="shared" si="24"/>
        <v>414.99999999999966</v>
      </c>
      <c r="G61" s="167">
        <f t="shared" si="24"/>
        <v>105.00000000000007</v>
      </c>
      <c r="H61" s="167">
        <f t="shared" si="24"/>
        <v>200.00000000000011</v>
      </c>
      <c r="I61" s="167">
        <f t="shared" si="24"/>
        <v>67.999999999999972</v>
      </c>
      <c r="J61" s="167">
        <f t="shared" si="24"/>
        <v>26.999999999999989</v>
      </c>
      <c r="K61" s="167">
        <f t="shared" si="24"/>
        <v>9.0000000000000053</v>
      </c>
      <c r="L61" s="167">
        <f t="shared" si="24"/>
        <v>8.0000000000000018</v>
      </c>
      <c r="M61" s="167">
        <f t="shared" si="24"/>
        <v>1.0000000000000011</v>
      </c>
      <c r="N61" s="167">
        <f t="shared" si="24"/>
        <v>0</v>
      </c>
      <c r="O61" s="167">
        <f t="shared" si="17"/>
        <v>328</v>
      </c>
      <c r="P61" s="167">
        <f t="shared" si="18"/>
        <v>783.99999999999977</v>
      </c>
      <c r="Q61" s="167">
        <f t="shared" si="19"/>
        <v>1111.9999999999998</v>
      </c>
      <c r="R61" s="543" t="s">
        <v>456</v>
      </c>
      <c r="S61" s="889"/>
    </row>
    <row r="62" spans="1:19" ht="24.95" customHeight="1" thickBot="1" x14ac:dyDescent="0.25">
      <c r="A62" s="905"/>
      <c r="B62" s="528" t="s">
        <v>273</v>
      </c>
      <c r="C62" s="169">
        <f t="shared" ref="C62:N62" si="25">SUM(C54,C31,C23,C15)</f>
        <v>74</v>
      </c>
      <c r="D62" s="169">
        <f t="shared" si="25"/>
        <v>219</v>
      </c>
      <c r="E62" s="169">
        <f t="shared" si="25"/>
        <v>107.00000000000003</v>
      </c>
      <c r="F62" s="169">
        <f t="shared" si="25"/>
        <v>794.99999999999977</v>
      </c>
      <c r="G62" s="169">
        <f t="shared" si="25"/>
        <v>118.00000000000007</v>
      </c>
      <c r="H62" s="169">
        <f t="shared" si="25"/>
        <v>858</v>
      </c>
      <c r="I62" s="169">
        <f t="shared" si="25"/>
        <v>85.999999999999972</v>
      </c>
      <c r="J62" s="169">
        <f t="shared" si="25"/>
        <v>574.99999999999989</v>
      </c>
      <c r="K62" s="169">
        <f t="shared" si="25"/>
        <v>24.000000000000007</v>
      </c>
      <c r="L62" s="169">
        <f t="shared" si="25"/>
        <v>1043.0000000000005</v>
      </c>
      <c r="M62" s="169">
        <f t="shared" si="25"/>
        <v>19.000000000000007</v>
      </c>
      <c r="N62" s="169">
        <f t="shared" si="25"/>
        <v>1643.9999999999995</v>
      </c>
      <c r="O62" s="169">
        <f t="shared" si="17"/>
        <v>428.00000000000011</v>
      </c>
      <c r="P62" s="169">
        <f t="shared" si="18"/>
        <v>5134</v>
      </c>
      <c r="Q62" s="169">
        <f t="shared" si="19"/>
        <v>5562</v>
      </c>
      <c r="R62" s="529" t="s">
        <v>382</v>
      </c>
      <c r="S62" s="905"/>
    </row>
    <row r="63" spans="1:19" ht="15" thickTop="1" x14ac:dyDescent="0.2"/>
    <row r="69" spans="18:18" x14ac:dyDescent="0.2">
      <c r="R69" s="653"/>
    </row>
  </sheetData>
  <mergeCells count="53">
    <mergeCell ref="A47:A54"/>
    <mergeCell ref="S47:S54"/>
    <mergeCell ref="A55:A62"/>
    <mergeCell ref="S55:S62"/>
    <mergeCell ref="C36:D36"/>
    <mergeCell ref="E36:F36"/>
    <mergeCell ref="G36:H36"/>
    <mergeCell ref="I36:J36"/>
    <mergeCell ref="A39:A46"/>
    <mergeCell ref="S39:S46"/>
    <mergeCell ref="A34:Q34"/>
    <mergeCell ref="R34:S34"/>
    <mergeCell ref="A35:A38"/>
    <mergeCell ref="B35:B38"/>
    <mergeCell ref="C35:D35"/>
    <mergeCell ref="E35:F35"/>
    <mergeCell ref="G35:H35"/>
    <mergeCell ref="I35:J35"/>
    <mergeCell ref="K35:L35"/>
    <mergeCell ref="M35:N35"/>
    <mergeCell ref="O35:Q35"/>
    <mergeCell ref="R35:R37"/>
    <mergeCell ref="S35:S38"/>
    <mergeCell ref="K36:L36"/>
    <mergeCell ref="M36:N36"/>
    <mergeCell ref="O36:Q36"/>
    <mergeCell ref="A16:A23"/>
    <mergeCell ref="S16:S23"/>
    <mergeCell ref="A24:A31"/>
    <mergeCell ref="S24:S31"/>
    <mergeCell ref="S8:S15"/>
    <mergeCell ref="A8:A15"/>
    <mergeCell ref="G5:H5"/>
    <mergeCell ref="I5:J5"/>
    <mergeCell ref="K5:L5"/>
    <mergeCell ref="M5:N5"/>
    <mergeCell ref="O5:Q5"/>
    <mergeCell ref="A1:S1"/>
    <mergeCell ref="A2:S2"/>
    <mergeCell ref="A3:Q3"/>
    <mergeCell ref="A4:A7"/>
    <mergeCell ref="B4:B7"/>
    <mergeCell ref="C4:D4"/>
    <mergeCell ref="E4:F4"/>
    <mergeCell ref="G4:H4"/>
    <mergeCell ref="I4:J4"/>
    <mergeCell ref="K4:L4"/>
    <mergeCell ref="M4:N4"/>
    <mergeCell ref="O4:Q4"/>
    <mergeCell ref="R4:R7"/>
    <mergeCell ref="S4:S7"/>
    <mergeCell ref="C5:D5"/>
    <mergeCell ref="E5:F5"/>
  </mergeCells>
  <printOptions horizontalCentered="1"/>
  <pageMargins left="0.59055118110236227" right="0.59055118110236227" top="0.39370078740157483" bottom="0.39370078740157483" header="0.39370078740157483" footer="0.39370078740157483"/>
  <pageSetup paperSize="9" scale="63" firstPageNumber="37" orientation="landscape" horizontalDpi="300" verticalDpi="300" r:id="rId1"/>
  <rowBreaks count="1" manualBreakCount="1">
    <brk id="33" max="22" man="1"/>
  </rowBreaks>
  <ignoredErrors>
    <ignoredError sqref="O15:Q15 O23:Q23 O46:Q46 P54:Q54 O54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Y169"/>
  <sheetViews>
    <sheetView rightToLeft="1" view="pageBreakPreview" zoomScale="80" zoomScaleNormal="100" zoomScaleSheetLayoutView="80" workbookViewId="0">
      <selection activeCell="L179" sqref="L179"/>
    </sheetView>
  </sheetViews>
  <sheetFormatPr defaultColWidth="9.125" defaultRowHeight="14.25" x14ac:dyDescent="0.2"/>
  <cols>
    <col min="1" max="1" width="11.875" style="173" customWidth="1"/>
    <col min="2" max="2" width="34.25" style="173" customWidth="1"/>
    <col min="3" max="3" width="8" style="173" customWidth="1"/>
    <col min="4" max="4" width="7.25" style="173" customWidth="1"/>
    <col min="5" max="5" width="7" style="173" customWidth="1"/>
    <col min="6" max="6" width="7.25" style="173" customWidth="1"/>
    <col min="7" max="7" width="7.375" style="173" customWidth="1"/>
    <col min="8" max="8" width="8.75" style="173" customWidth="1"/>
    <col min="9" max="9" width="7.25" style="173" customWidth="1"/>
    <col min="10" max="10" width="6.625" style="173" customWidth="1"/>
    <col min="11" max="11" width="6.875" style="173" customWidth="1"/>
    <col min="12" max="13" width="6" style="173" customWidth="1"/>
    <col min="14" max="14" width="7.875" style="173" customWidth="1"/>
    <col min="15" max="15" width="5.75" style="173" customWidth="1"/>
    <col min="16" max="16" width="7" style="173" customWidth="1"/>
    <col min="17" max="17" width="9.875" style="173" customWidth="1"/>
    <col min="18" max="18" width="33.875" style="173" customWidth="1"/>
    <col min="19" max="19" width="14.25" style="173" customWidth="1"/>
    <col min="20" max="16384" width="9.125" style="173"/>
  </cols>
  <sheetData>
    <row r="1" spans="1:19" ht="26.25" customHeight="1" x14ac:dyDescent="0.2">
      <c r="A1" s="906" t="s">
        <v>305</v>
      </c>
      <c r="B1" s="906"/>
      <c r="C1" s="906"/>
      <c r="D1" s="906"/>
      <c r="E1" s="906"/>
      <c r="F1" s="906"/>
      <c r="G1" s="906"/>
      <c r="H1" s="906"/>
      <c r="I1" s="906"/>
      <c r="J1" s="906"/>
      <c r="K1" s="906"/>
      <c r="L1" s="906"/>
      <c r="M1" s="906"/>
      <c r="N1" s="906"/>
      <c r="O1" s="906"/>
      <c r="P1" s="906"/>
      <c r="Q1" s="906"/>
      <c r="R1" s="906"/>
      <c r="S1" s="906"/>
    </row>
    <row r="2" spans="1:19" ht="23.25" customHeight="1" x14ac:dyDescent="0.2">
      <c r="A2" s="907" t="s">
        <v>320</v>
      </c>
      <c r="B2" s="907"/>
      <c r="C2" s="907"/>
      <c r="D2" s="907"/>
      <c r="E2" s="907"/>
      <c r="F2" s="907"/>
      <c r="G2" s="907"/>
      <c r="H2" s="907"/>
      <c r="I2" s="907"/>
      <c r="J2" s="907"/>
      <c r="K2" s="907"/>
      <c r="L2" s="907"/>
      <c r="M2" s="907"/>
      <c r="N2" s="907"/>
      <c r="O2" s="907"/>
      <c r="P2" s="907"/>
      <c r="Q2" s="907"/>
      <c r="R2" s="907"/>
      <c r="S2" s="907"/>
    </row>
    <row r="3" spans="1:19" s="233" customFormat="1" ht="24.75" customHeight="1" thickBot="1" x14ac:dyDescent="0.25">
      <c r="A3" s="908" t="s">
        <v>300</v>
      </c>
      <c r="B3" s="908"/>
      <c r="C3" s="908"/>
      <c r="D3" s="908"/>
      <c r="E3" s="908"/>
      <c r="F3" s="908"/>
      <c r="G3" s="908"/>
      <c r="H3" s="908"/>
      <c r="I3" s="908"/>
      <c r="J3" s="908"/>
      <c r="K3" s="908"/>
      <c r="L3" s="908"/>
      <c r="M3" s="908"/>
      <c r="N3" s="908"/>
      <c r="O3" s="908"/>
      <c r="P3" s="908"/>
      <c r="Q3" s="908"/>
      <c r="R3" s="909" t="s">
        <v>301</v>
      </c>
      <c r="S3" s="909"/>
    </row>
    <row r="4" spans="1:19" ht="30.75" customHeight="1" thickTop="1" x14ac:dyDescent="0.2">
      <c r="A4" s="711" t="s">
        <v>0</v>
      </c>
      <c r="B4" s="711" t="s">
        <v>185</v>
      </c>
      <c r="C4" s="910" t="s">
        <v>186</v>
      </c>
      <c r="D4" s="910"/>
      <c r="E4" s="711" t="s">
        <v>187</v>
      </c>
      <c r="F4" s="711"/>
      <c r="G4" s="711" t="s">
        <v>188</v>
      </c>
      <c r="H4" s="711"/>
      <c r="I4" s="711" t="s">
        <v>189</v>
      </c>
      <c r="J4" s="711"/>
      <c r="K4" s="711" t="s">
        <v>190</v>
      </c>
      <c r="L4" s="711"/>
      <c r="M4" s="711" t="s">
        <v>191</v>
      </c>
      <c r="N4" s="711"/>
      <c r="O4" s="711" t="s">
        <v>39</v>
      </c>
      <c r="P4" s="711"/>
      <c r="Q4" s="711"/>
      <c r="R4" s="711" t="s">
        <v>192</v>
      </c>
      <c r="S4" s="711" t="s">
        <v>152</v>
      </c>
    </row>
    <row r="5" spans="1:19" ht="20.100000000000001" customHeight="1" x14ac:dyDescent="0.2">
      <c r="A5" s="712"/>
      <c r="B5" s="712"/>
      <c r="C5" s="911" t="s">
        <v>193</v>
      </c>
      <c r="D5" s="911"/>
      <c r="E5" s="911" t="s">
        <v>194</v>
      </c>
      <c r="F5" s="911"/>
      <c r="G5" s="911" t="s">
        <v>195</v>
      </c>
      <c r="H5" s="911"/>
      <c r="I5" s="911" t="s">
        <v>196</v>
      </c>
      <c r="J5" s="911"/>
      <c r="K5" s="911" t="s">
        <v>197</v>
      </c>
      <c r="L5" s="911"/>
      <c r="M5" s="911" t="s">
        <v>198</v>
      </c>
      <c r="N5" s="911"/>
      <c r="O5" s="911" t="s">
        <v>22</v>
      </c>
      <c r="P5" s="911"/>
      <c r="Q5" s="911"/>
      <c r="R5" s="712"/>
      <c r="S5" s="712"/>
    </row>
    <row r="6" spans="1:19" ht="20.100000000000001" customHeight="1" x14ac:dyDescent="0.2">
      <c r="A6" s="712"/>
      <c r="B6" s="712"/>
      <c r="C6" s="509" t="s">
        <v>163</v>
      </c>
      <c r="D6" s="509" t="s">
        <v>164</v>
      </c>
      <c r="E6" s="509" t="s">
        <v>163</v>
      </c>
      <c r="F6" s="509" t="s">
        <v>164</v>
      </c>
      <c r="G6" s="509" t="s">
        <v>163</v>
      </c>
      <c r="H6" s="509" t="s">
        <v>164</v>
      </c>
      <c r="I6" s="509" t="s">
        <v>163</v>
      </c>
      <c r="J6" s="509" t="s">
        <v>164</v>
      </c>
      <c r="K6" s="509" t="s">
        <v>163</v>
      </c>
      <c r="L6" s="509" t="s">
        <v>164</v>
      </c>
      <c r="M6" s="509" t="s">
        <v>163</v>
      </c>
      <c r="N6" s="509" t="s">
        <v>164</v>
      </c>
      <c r="O6" s="509" t="s">
        <v>163</v>
      </c>
      <c r="P6" s="509" t="s">
        <v>164</v>
      </c>
      <c r="Q6" s="509" t="s">
        <v>84</v>
      </c>
      <c r="R6" s="712"/>
      <c r="S6" s="712"/>
    </row>
    <row r="7" spans="1:19" ht="20.100000000000001" customHeight="1" thickBot="1" x14ac:dyDescent="0.25">
      <c r="A7" s="713"/>
      <c r="B7" s="713"/>
      <c r="C7" s="601" t="s">
        <v>359</v>
      </c>
      <c r="D7" s="601" t="s">
        <v>360</v>
      </c>
      <c r="E7" s="601" t="s">
        <v>359</v>
      </c>
      <c r="F7" s="601" t="s">
        <v>360</v>
      </c>
      <c r="G7" s="601" t="s">
        <v>359</v>
      </c>
      <c r="H7" s="601" t="s">
        <v>360</v>
      </c>
      <c r="I7" s="601" t="s">
        <v>359</v>
      </c>
      <c r="J7" s="601" t="s">
        <v>360</v>
      </c>
      <c r="K7" s="601" t="s">
        <v>359</v>
      </c>
      <c r="L7" s="601" t="s">
        <v>360</v>
      </c>
      <c r="M7" s="601" t="s">
        <v>359</v>
      </c>
      <c r="N7" s="601" t="s">
        <v>360</v>
      </c>
      <c r="O7" s="601" t="s">
        <v>359</v>
      </c>
      <c r="P7" s="601" t="s">
        <v>360</v>
      </c>
      <c r="Q7" s="602" t="s">
        <v>22</v>
      </c>
      <c r="R7" s="713"/>
      <c r="S7" s="713"/>
    </row>
    <row r="8" spans="1:19" ht="24.95" customHeight="1" x14ac:dyDescent="0.2">
      <c r="A8" s="912" t="s">
        <v>41</v>
      </c>
      <c r="B8" s="530" t="s">
        <v>199</v>
      </c>
      <c r="C8" s="319">
        <v>0</v>
      </c>
      <c r="D8" s="319">
        <v>0</v>
      </c>
      <c r="E8" s="319">
        <v>0</v>
      </c>
      <c r="F8" s="319">
        <v>0</v>
      </c>
      <c r="G8" s="319">
        <v>0</v>
      </c>
      <c r="H8" s="319">
        <v>0</v>
      </c>
      <c r="I8" s="319">
        <v>0</v>
      </c>
      <c r="J8" s="319">
        <v>7.0000000000000009</v>
      </c>
      <c r="K8" s="319">
        <v>0</v>
      </c>
      <c r="L8" s="319">
        <v>21.000000000000004</v>
      </c>
      <c r="M8" s="319">
        <v>0</v>
      </c>
      <c r="N8" s="319">
        <v>30.999999999999989</v>
      </c>
      <c r="O8" s="332">
        <f t="shared" ref="O8:P14" si="0">SUM(C8,E8,G8,I8,K8,M8)</f>
        <v>0</v>
      </c>
      <c r="P8" s="332">
        <f t="shared" si="0"/>
        <v>58.999999999999993</v>
      </c>
      <c r="Q8" s="332">
        <f>SUM(O8:P8)</f>
        <v>58.999999999999993</v>
      </c>
      <c r="R8" s="534" t="s">
        <v>200</v>
      </c>
      <c r="S8" s="912" t="s">
        <v>154</v>
      </c>
    </row>
    <row r="9" spans="1:19" ht="24.95" customHeight="1" x14ac:dyDescent="0.2">
      <c r="A9" s="913"/>
      <c r="B9" s="531" t="s">
        <v>201</v>
      </c>
      <c r="C9" s="175">
        <v>0</v>
      </c>
      <c r="D9" s="175">
        <v>0</v>
      </c>
      <c r="E9" s="175">
        <v>0</v>
      </c>
      <c r="F9" s="175">
        <v>0</v>
      </c>
      <c r="G9" s="175">
        <v>0</v>
      </c>
      <c r="H9" s="175">
        <v>2</v>
      </c>
      <c r="I9" s="175">
        <v>0</v>
      </c>
      <c r="J9" s="175">
        <v>9.0000000000000018</v>
      </c>
      <c r="K9" s="175">
        <v>0</v>
      </c>
      <c r="L9" s="175">
        <v>12.000000000000002</v>
      </c>
      <c r="M9" s="175">
        <v>0</v>
      </c>
      <c r="N9" s="175">
        <v>11.000000000000004</v>
      </c>
      <c r="O9" s="175">
        <f t="shared" si="0"/>
        <v>0</v>
      </c>
      <c r="P9" s="175">
        <f t="shared" si="0"/>
        <v>34.000000000000007</v>
      </c>
      <c r="Q9" s="175">
        <f t="shared" ref="Q9:Q14" si="1">SUM(O9:P9)</f>
        <v>34.000000000000007</v>
      </c>
      <c r="R9" s="535" t="s">
        <v>202</v>
      </c>
      <c r="S9" s="913"/>
    </row>
    <row r="10" spans="1:19" ht="24.95" customHeight="1" x14ac:dyDescent="0.2">
      <c r="A10" s="913"/>
      <c r="B10" s="324" t="s">
        <v>203</v>
      </c>
      <c r="C10" s="175">
        <v>0</v>
      </c>
      <c r="D10" s="175">
        <v>0</v>
      </c>
      <c r="E10" s="175">
        <v>0</v>
      </c>
      <c r="F10" s="175">
        <v>1</v>
      </c>
      <c r="G10" s="175">
        <v>0</v>
      </c>
      <c r="H10" s="175">
        <v>2.0000000000000004</v>
      </c>
      <c r="I10" s="175">
        <v>0</v>
      </c>
      <c r="J10" s="175">
        <v>15.999999999999996</v>
      </c>
      <c r="K10" s="175">
        <v>2</v>
      </c>
      <c r="L10" s="175">
        <v>44</v>
      </c>
      <c r="M10" s="175">
        <v>2</v>
      </c>
      <c r="N10" s="175">
        <v>92.000000000000028</v>
      </c>
      <c r="O10" s="175">
        <f t="shared" si="0"/>
        <v>4</v>
      </c>
      <c r="P10" s="175">
        <f t="shared" si="0"/>
        <v>155.00000000000003</v>
      </c>
      <c r="Q10" s="175">
        <f t="shared" si="1"/>
        <v>159.00000000000003</v>
      </c>
      <c r="R10" s="535" t="s">
        <v>204</v>
      </c>
      <c r="S10" s="913"/>
    </row>
    <row r="11" spans="1:19" ht="24.95" customHeight="1" x14ac:dyDescent="0.2">
      <c r="A11" s="913"/>
      <c r="B11" s="324" t="s">
        <v>205</v>
      </c>
      <c r="C11" s="175">
        <v>0</v>
      </c>
      <c r="D11" s="175">
        <v>4</v>
      </c>
      <c r="E11" s="175">
        <v>0</v>
      </c>
      <c r="F11" s="175">
        <v>32.999999999999993</v>
      </c>
      <c r="G11" s="175">
        <v>0</v>
      </c>
      <c r="H11" s="175">
        <v>40.999999999999986</v>
      </c>
      <c r="I11" s="175">
        <v>0</v>
      </c>
      <c r="J11" s="175">
        <v>15.000000000000009</v>
      </c>
      <c r="K11" s="175">
        <v>0</v>
      </c>
      <c r="L11" s="175">
        <v>13.000000000000002</v>
      </c>
      <c r="M11" s="175">
        <v>0</v>
      </c>
      <c r="N11" s="175">
        <v>5.9999999999999991</v>
      </c>
      <c r="O11" s="175">
        <f t="shared" si="0"/>
        <v>0</v>
      </c>
      <c r="P11" s="175">
        <f t="shared" si="0"/>
        <v>111.99999999999999</v>
      </c>
      <c r="Q11" s="175">
        <f t="shared" si="1"/>
        <v>111.99999999999999</v>
      </c>
      <c r="R11" s="536" t="s">
        <v>341</v>
      </c>
      <c r="S11" s="913"/>
    </row>
    <row r="12" spans="1:19" ht="24.95" customHeight="1" x14ac:dyDescent="0.2">
      <c r="A12" s="913"/>
      <c r="B12" s="532" t="s">
        <v>207</v>
      </c>
      <c r="C12" s="175">
        <v>0</v>
      </c>
      <c r="D12" s="175">
        <v>0</v>
      </c>
      <c r="E12" s="175">
        <v>0</v>
      </c>
      <c r="F12" s="175">
        <v>6</v>
      </c>
      <c r="G12" s="175">
        <v>0</v>
      </c>
      <c r="H12" s="175">
        <v>2</v>
      </c>
      <c r="I12" s="175">
        <v>0</v>
      </c>
      <c r="J12" s="175">
        <v>1</v>
      </c>
      <c r="K12" s="175">
        <v>0</v>
      </c>
      <c r="L12" s="175">
        <v>0</v>
      </c>
      <c r="M12" s="175">
        <v>0</v>
      </c>
      <c r="N12" s="175">
        <v>0</v>
      </c>
      <c r="O12" s="175">
        <f t="shared" si="0"/>
        <v>0</v>
      </c>
      <c r="P12" s="175">
        <f t="shared" si="0"/>
        <v>9</v>
      </c>
      <c r="Q12" s="175">
        <f t="shared" si="1"/>
        <v>9</v>
      </c>
      <c r="R12" s="535" t="s">
        <v>340</v>
      </c>
      <c r="S12" s="913"/>
    </row>
    <row r="13" spans="1:19" ht="36.75" customHeight="1" x14ac:dyDescent="0.2">
      <c r="A13" s="913"/>
      <c r="B13" s="324" t="s">
        <v>209</v>
      </c>
      <c r="C13" s="175">
        <v>3</v>
      </c>
      <c r="D13" s="175">
        <v>13.999999999999998</v>
      </c>
      <c r="E13" s="175">
        <v>8.0000000000000036</v>
      </c>
      <c r="F13" s="175">
        <v>38.999999999999993</v>
      </c>
      <c r="G13" s="175">
        <v>1.0000000000000002</v>
      </c>
      <c r="H13" s="175">
        <v>11.000000000000004</v>
      </c>
      <c r="I13" s="175">
        <v>0</v>
      </c>
      <c r="J13" s="175">
        <v>2</v>
      </c>
      <c r="K13" s="175">
        <v>0</v>
      </c>
      <c r="L13" s="175">
        <v>1</v>
      </c>
      <c r="M13" s="175">
        <v>0</v>
      </c>
      <c r="N13" s="175">
        <v>0</v>
      </c>
      <c r="O13" s="175">
        <f t="shared" si="0"/>
        <v>12.000000000000004</v>
      </c>
      <c r="P13" s="175">
        <f t="shared" si="0"/>
        <v>67</v>
      </c>
      <c r="Q13" s="175">
        <f t="shared" si="1"/>
        <v>79</v>
      </c>
      <c r="R13" s="535" t="s">
        <v>342</v>
      </c>
      <c r="S13" s="913"/>
    </row>
    <row r="14" spans="1:19" ht="41.25" customHeight="1" x14ac:dyDescent="0.2">
      <c r="A14" s="913"/>
      <c r="B14" s="531" t="s">
        <v>381</v>
      </c>
      <c r="C14" s="184">
        <v>0</v>
      </c>
      <c r="D14" s="184">
        <v>0</v>
      </c>
      <c r="E14" s="184">
        <v>1.9999999999999996</v>
      </c>
      <c r="F14" s="184">
        <v>8.0000000000000018</v>
      </c>
      <c r="G14" s="184">
        <v>0</v>
      </c>
      <c r="H14" s="184">
        <v>1</v>
      </c>
      <c r="I14" s="184">
        <v>1</v>
      </c>
      <c r="J14" s="184">
        <v>0</v>
      </c>
      <c r="K14" s="184">
        <v>1</v>
      </c>
      <c r="L14" s="184">
        <v>1.0000000000000002</v>
      </c>
      <c r="M14" s="184">
        <v>0</v>
      </c>
      <c r="N14" s="184">
        <v>3.0000000000000004</v>
      </c>
      <c r="O14" s="174">
        <f t="shared" si="0"/>
        <v>3.9999999999999996</v>
      </c>
      <c r="P14" s="174">
        <f t="shared" si="0"/>
        <v>13.000000000000002</v>
      </c>
      <c r="Q14" s="174">
        <f t="shared" si="1"/>
        <v>17</v>
      </c>
      <c r="R14" s="543" t="s">
        <v>456</v>
      </c>
      <c r="S14" s="913"/>
    </row>
    <row r="15" spans="1:19" ht="29.1" customHeight="1" thickBot="1" x14ac:dyDescent="0.25">
      <c r="A15" s="914"/>
      <c r="B15" s="533" t="s">
        <v>39</v>
      </c>
      <c r="C15" s="186">
        <f>SUM(C8:C14)</f>
        <v>3</v>
      </c>
      <c r="D15" s="186">
        <f t="shared" ref="D15:Q15" si="2">SUM(D8:D14)</f>
        <v>18</v>
      </c>
      <c r="E15" s="186">
        <f t="shared" si="2"/>
        <v>10.000000000000004</v>
      </c>
      <c r="F15" s="186">
        <f t="shared" si="2"/>
        <v>86.999999999999986</v>
      </c>
      <c r="G15" s="186">
        <f t="shared" si="2"/>
        <v>1.0000000000000002</v>
      </c>
      <c r="H15" s="186">
        <f t="shared" si="2"/>
        <v>58.999999999999986</v>
      </c>
      <c r="I15" s="186">
        <f t="shared" si="2"/>
        <v>1</v>
      </c>
      <c r="J15" s="186">
        <f t="shared" si="2"/>
        <v>50.000000000000007</v>
      </c>
      <c r="K15" s="186">
        <f t="shared" si="2"/>
        <v>3</v>
      </c>
      <c r="L15" s="186">
        <f t="shared" si="2"/>
        <v>92</v>
      </c>
      <c r="M15" s="186">
        <f t="shared" si="2"/>
        <v>2</v>
      </c>
      <c r="N15" s="186">
        <f t="shared" si="2"/>
        <v>143.00000000000003</v>
      </c>
      <c r="O15" s="186">
        <f t="shared" si="2"/>
        <v>20.000000000000004</v>
      </c>
      <c r="P15" s="186">
        <f t="shared" si="2"/>
        <v>449</v>
      </c>
      <c r="Q15" s="186">
        <f t="shared" si="2"/>
        <v>469</v>
      </c>
      <c r="R15" s="537" t="s">
        <v>22</v>
      </c>
      <c r="S15" s="914"/>
    </row>
    <row r="16" spans="1:19" ht="24.95" customHeight="1" x14ac:dyDescent="0.2">
      <c r="A16" s="912" t="s">
        <v>23</v>
      </c>
      <c r="B16" s="530" t="s">
        <v>199</v>
      </c>
      <c r="C16" s="319">
        <v>0</v>
      </c>
      <c r="D16" s="319">
        <v>0</v>
      </c>
      <c r="E16" s="319">
        <v>0</v>
      </c>
      <c r="F16" s="319">
        <v>0.99999999999999989</v>
      </c>
      <c r="G16" s="319">
        <v>0</v>
      </c>
      <c r="H16" s="319">
        <v>3.9999999999999996</v>
      </c>
      <c r="I16" s="319">
        <v>1.0000000000000004</v>
      </c>
      <c r="J16" s="319">
        <v>6.0000000000000009</v>
      </c>
      <c r="K16" s="319">
        <v>0.99999999999999989</v>
      </c>
      <c r="L16" s="319">
        <v>8.0000000000000018</v>
      </c>
      <c r="M16" s="319">
        <v>1.0000000000000002</v>
      </c>
      <c r="N16" s="319">
        <v>17.999999999999996</v>
      </c>
      <c r="O16" s="332">
        <f t="shared" ref="O16:P22" si="3">SUM(C16,E16,G16,I16,K16,M16)</f>
        <v>3.0000000000000009</v>
      </c>
      <c r="P16" s="332">
        <f t="shared" si="3"/>
        <v>37</v>
      </c>
      <c r="Q16" s="332">
        <f>SUM(O16:P16)</f>
        <v>40</v>
      </c>
      <c r="R16" s="534" t="s">
        <v>200</v>
      </c>
      <c r="S16" s="912" t="s">
        <v>155</v>
      </c>
    </row>
    <row r="17" spans="1:19" ht="24.95" customHeight="1" x14ac:dyDescent="0.2">
      <c r="A17" s="913"/>
      <c r="B17" s="531" t="s">
        <v>201</v>
      </c>
      <c r="C17" s="175">
        <v>0</v>
      </c>
      <c r="D17" s="175">
        <v>1.0000000000000004</v>
      </c>
      <c r="E17" s="175">
        <v>0</v>
      </c>
      <c r="F17" s="175">
        <v>0</v>
      </c>
      <c r="G17" s="175">
        <v>0</v>
      </c>
      <c r="H17" s="175">
        <v>0</v>
      </c>
      <c r="I17" s="175">
        <v>1.0000000000000004</v>
      </c>
      <c r="J17" s="175">
        <v>1.0000000000000002</v>
      </c>
      <c r="K17" s="175">
        <v>0</v>
      </c>
      <c r="L17" s="175">
        <v>2.0000000000000004</v>
      </c>
      <c r="M17" s="175">
        <v>0</v>
      </c>
      <c r="N17" s="175">
        <v>4.0000000000000009</v>
      </c>
      <c r="O17" s="175">
        <f t="shared" si="3"/>
        <v>1.0000000000000004</v>
      </c>
      <c r="P17" s="175">
        <f t="shared" si="3"/>
        <v>8.0000000000000036</v>
      </c>
      <c r="Q17" s="175">
        <f t="shared" ref="Q17:Q22" si="4">SUM(O17:P17)</f>
        <v>9.0000000000000036</v>
      </c>
      <c r="R17" s="535" t="s">
        <v>202</v>
      </c>
      <c r="S17" s="913"/>
    </row>
    <row r="18" spans="1:19" ht="24.95" customHeight="1" x14ac:dyDescent="0.2">
      <c r="A18" s="913"/>
      <c r="B18" s="324" t="s">
        <v>203</v>
      </c>
      <c r="C18" s="175">
        <v>0</v>
      </c>
      <c r="D18" s="175">
        <v>0</v>
      </c>
      <c r="E18" s="175">
        <v>0</v>
      </c>
      <c r="F18" s="175">
        <v>0</v>
      </c>
      <c r="G18" s="175">
        <v>0</v>
      </c>
      <c r="H18" s="175">
        <v>3.9999999999999996</v>
      </c>
      <c r="I18" s="175">
        <v>0</v>
      </c>
      <c r="J18" s="175">
        <v>3.0000000000000004</v>
      </c>
      <c r="K18" s="175">
        <v>0</v>
      </c>
      <c r="L18" s="175">
        <v>0.99999999999999989</v>
      </c>
      <c r="M18" s="175">
        <v>0</v>
      </c>
      <c r="N18" s="175">
        <v>0.99999999999999989</v>
      </c>
      <c r="O18" s="175">
        <f t="shared" si="3"/>
        <v>0</v>
      </c>
      <c r="P18" s="175">
        <f t="shared" si="3"/>
        <v>9</v>
      </c>
      <c r="Q18" s="175">
        <f t="shared" si="4"/>
        <v>9</v>
      </c>
      <c r="R18" s="535" t="s">
        <v>204</v>
      </c>
      <c r="S18" s="913"/>
    </row>
    <row r="19" spans="1:19" ht="24.95" customHeight="1" x14ac:dyDescent="0.2">
      <c r="A19" s="913"/>
      <c r="B19" s="324" t="s">
        <v>205</v>
      </c>
      <c r="C19" s="175">
        <v>0</v>
      </c>
      <c r="D19" s="175">
        <v>12.999999999999998</v>
      </c>
      <c r="E19" s="175">
        <v>0</v>
      </c>
      <c r="F19" s="175">
        <v>39</v>
      </c>
      <c r="G19" s="175">
        <v>2.0000000000000009</v>
      </c>
      <c r="H19" s="175">
        <v>25.999999999999996</v>
      </c>
      <c r="I19" s="175">
        <v>0</v>
      </c>
      <c r="J19" s="175">
        <v>4</v>
      </c>
      <c r="K19" s="175">
        <v>0</v>
      </c>
      <c r="L19" s="175">
        <v>12</v>
      </c>
      <c r="M19" s="175">
        <v>0</v>
      </c>
      <c r="N19" s="175">
        <v>7.0000000000000027</v>
      </c>
      <c r="O19" s="175">
        <f t="shared" si="3"/>
        <v>2.0000000000000009</v>
      </c>
      <c r="P19" s="175">
        <f t="shared" si="3"/>
        <v>101</v>
      </c>
      <c r="Q19" s="175">
        <f t="shared" si="4"/>
        <v>103</v>
      </c>
      <c r="R19" s="536" t="s">
        <v>341</v>
      </c>
      <c r="S19" s="913"/>
    </row>
    <row r="20" spans="1:19" ht="24.95" customHeight="1" x14ac:dyDescent="0.2">
      <c r="A20" s="913"/>
      <c r="B20" s="532" t="s">
        <v>207</v>
      </c>
      <c r="C20" s="175">
        <v>0</v>
      </c>
      <c r="D20" s="175">
        <v>0</v>
      </c>
      <c r="E20" s="175">
        <v>0</v>
      </c>
      <c r="F20" s="175">
        <v>0</v>
      </c>
      <c r="G20" s="175">
        <v>0</v>
      </c>
      <c r="H20" s="175">
        <v>0</v>
      </c>
      <c r="I20" s="175">
        <v>0</v>
      </c>
      <c r="J20" s="175">
        <v>0</v>
      </c>
      <c r="K20" s="175">
        <v>0</v>
      </c>
      <c r="L20" s="175">
        <v>0</v>
      </c>
      <c r="M20" s="175">
        <v>0</v>
      </c>
      <c r="N20" s="175">
        <v>0</v>
      </c>
      <c r="O20" s="175">
        <f t="shared" si="3"/>
        <v>0</v>
      </c>
      <c r="P20" s="175">
        <f t="shared" si="3"/>
        <v>0</v>
      </c>
      <c r="Q20" s="175">
        <f t="shared" si="4"/>
        <v>0</v>
      </c>
      <c r="R20" s="535" t="s">
        <v>340</v>
      </c>
      <c r="S20" s="913"/>
    </row>
    <row r="21" spans="1:19" ht="36.75" customHeight="1" x14ac:dyDescent="0.2">
      <c r="A21" s="913"/>
      <c r="B21" s="324" t="s">
        <v>209</v>
      </c>
      <c r="C21" s="175">
        <v>0.99999999999999989</v>
      </c>
      <c r="D21" s="175">
        <v>5.0000000000000009</v>
      </c>
      <c r="E21" s="175">
        <v>0.99999999999999989</v>
      </c>
      <c r="F21" s="175">
        <v>0</v>
      </c>
      <c r="G21" s="175">
        <v>0</v>
      </c>
      <c r="H21" s="175">
        <v>2.0000000000000009</v>
      </c>
      <c r="I21" s="175">
        <v>0</v>
      </c>
      <c r="J21" s="175">
        <v>3.9999999999999996</v>
      </c>
      <c r="K21" s="175">
        <v>0</v>
      </c>
      <c r="L21" s="175">
        <v>2.0000000000000009</v>
      </c>
      <c r="M21" s="175">
        <v>0</v>
      </c>
      <c r="N21" s="175">
        <v>0</v>
      </c>
      <c r="O21" s="175">
        <f t="shared" si="3"/>
        <v>1.9999999999999998</v>
      </c>
      <c r="P21" s="175">
        <f t="shared" si="3"/>
        <v>13.000000000000004</v>
      </c>
      <c r="Q21" s="175">
        <f t="shared" si="4"/>
        <v>15.000000000000004</v>
      </c>
      <c r="R21" s="535" t="s">
        <v>342</v>
      </c>
      <c r="S21" s="913"/>
    </row>
    <row r="22" spans="1:19" ht="40.5" customHeight="1" x14ac:dyDescent="0.2">
      <c r="A22" s="913"/>
      <c r="B22" s="531" t="s">
        <v>381</v>
      </c>
      <c r="C22" s="184">
        <v>13</v>
      </c>
      <c r="D22" s="184">
        <v>10.999999999999996</v>
      </c>
      <c r="E22" s="184">
        <v>9</v>
      </c>
      <c r="F22" s="184">
        <v>3.0000000000000004</v>
      </c>
      <c r="G22" s="184">
        <v>0</v>
      </c>
      <c r="H22" s="184">
        <v>0</v>
      </c>
      <c r="I22" s="184">
        <v>0</v>
      </c>
      <c r="J22" s="184">
        <v>0</v>
      </c>
      <c r="K22" s="184">
        <v>1.0000000000000004</v>
      </c>
      <c r="L22" s="184">
        <v>0</v>
      </c>
      <c r="M22" s="184">
        <v>0</v>
      </c>
      <c r="N22" s="184">
        <v>0</v>
      </c>
      <c r="O22" s="174">
        <f t="shared" si="3"/>
        <v>23</v>
      </c>
      <c r="P22" s="174">
        <f t="shared" si="3"/>
        <v>13.999999999999996</v>
      </c>
      <c r="Q22" s="174">
        <f t="shared" si="4"/>
        <v>37</v>
      </c>
      <c r="R22" s="543" t="s">
        <v>456</v>
      </c>
      <c r="S22" s="913"/>
    </row>
    <row r="23" spans="1:19" ht="29.1" customHeight="1" thickBot="1" x14ac:dyDescent="0.25">
      <c r="A23" s="914"/>
      <c r="B23" s="533" t="s">
        <v>39</v>
      </c>
      <c r="C23" s="186">
        <f>SUM(C16:C22)</f>
        <v>14</v>
      </c>
      <c r="D23" s="186">
        <f t="shared" ref="D23:Q23" si="5">SUM(D16:D22)</f>
        <v>29.999999999999996</v>
      </c>
      <c r="E23" s="186">
        <f t="shared" si="5"/>
        <v>10</v>
      </c>
      <c r="F23" s="186">
        <f t="shared" si="5"/>
        <v>43</v>
      </c>
      <c r="G23" s="186">
        <f t="shared" si="5"/>
        <v>2.0000000000000009</v>
      </c>
      <c r="H23" s="186">
        <f t="shared" si="5"/>
        <v>35.999999999999993</v>
      </c>
      <c r="I23" s="186">
        <f t="shared" si="5"/>
        <v>2.0000000000000009</v>
      </c>
      <c r="J23" s="186">
        <f t="shared" si="5"/>
        <v>18</v>
      </c>
      <c r="K23" s="186">
        <f t="shared" si="5"/>
        <v>2.0000000000000004</v>
      </c>
      <c r="L23" s="186">
        <f t="shared" si="5"/>
        <v>25</v>
      </c>
      <c r="M23" s="186">
        <f t="shared" si="5"/>
        <v>1.0000000000000002</v>
      </c>
      <c r="N23" s="186">
        <f t="shared" si="5"/>
        <v>30</v>
      </c>
      <c r="O23" s="186">
        <f t="shared" si="5"/>
        <v>31</v>
      </c>
      <c r="P23" s="186">
        <f t="shared" si="5"/>
        <v>182</v>
      </c>
      <c r="Q23" s="186">
        <f t="shared" si="5"/>
        <v>213</v>
      </c>
      <c r="R23" s="537" t="s">
        <v>22</v>
      </c>
      <c r="S23" s="914"/>
    </row>
    <row r="24" spans="1:19" ht="29.25" customHeight="1" x14ac:dyDescent="0.2">
      <c r="A24" s="912" t="s">
        <v>25</v>
      </c>
      <c r="B24" s="530" t="s">
        <v>199</v>
      </c>
      <c r="C24" s="319">
        <v>0</v>
      </c>
      <c r="D24" s="319">
        <v>0</v>
      </c>
      <c r="E24" s="319">
        <v>0</v>
      </c>
      <c r="F24" s="319">
        <v>0</v>
      </c>
      <c r="G24" s="319">
        <v>0</v>
      </c>
      <c r="H24" s="319">
        <v>1</v>
      </c>
      <c r="I24" s="319">
        <v>0</v>
      </c>
      <c r="J24" s="319">
        <v>2.0000000000000004</v>
      </c>
      <c r="K24" s="319">
        <v>0</v>
      </c>
      <c r="L24" s="319">
        <v>3</v>
      </c>
      <c r="M24" s="319">
        <v>0</v>
      </c>
      <c r="N24" s="319">
        <v>2.0000000000000004</v>
      </c>
      <c r="O24" s="332">
        <f t="shared" ref="O24:P30" si="6">SUM(C24,E24,G24,I24,K24,M24)</f>
        <v>0</v>
      </c>
      <c r="P24" s="332">
        <f t="shared" si="6"/>
        <v>8</v>
      </c>
      <c r="Q24" s="332">
        <f>SUM(O24:P24)</f>
        <v>8</v>
      </c>
      <c r="R24" s="534" t="s">
        <v>200</v>
      </c>
      <c r="S24" s="912" t="s">
        <v>211</v>
      </c>
    </row>
    <row r="25" spans="1:19" ht="24.95" customHeight="1" x14ac:dyDescent="0.2">
      <c r="A25" s="913"/>
      <c r="B25" s="531" t="s">
        <v>201</v>
      </c>
      <c r="C25" s="175">
        <v>0</v>
      </c>
      <c r="D25" s="175">
        <v>0</v>
      </c>
      <c r="E25" s="175">
        <v>0</v>
      </c>
      <c r="F25" s="175">
        <v>0</v>
      </c>
      <c r="G25" s="175">
        <v>0</v>
      </c>
      <c r="H25" s="175">
        <v>0</v>
      </c>
      <c r="I25" s="175">
        <v>0</v>
      </c>
      <c r="J25" s="175">
        <v>1.0000000000000002</v>
      </c>
      <c r="K25" s="175">
        <v>0</v>
      </c>
      <c r="L25" s="175">
        <v>2.0000000000000004</v>
      </c>
      <c r="M25" s="175">
        <v>0</v>
      </c>
      <c r="N25" s="175">
        <v>1</v>
      </c>
      <c r="O25" s="175">
        <f t="shared" si="6"/>
        <v>0</v>
      </c>
      <c r="P25" s="175">
        <f t="shared" si="6"/>
        <v>4.0000000000000009</v>
      </c>
      <c r="Q25" s="175">
        <f t="shared" ref="Q25:Q30" si="7">SUM(O25:P25)</f>
        <v>4.0000000000000009</v>
      </c>
      <c r="R25" s="535" t="s">
        <v>202</v>
      </c>
      <c r="S25" s="913"/>
    </row>
    <row r="26" spans="1:19" ht="36" customHeight="1" x14ac:dyDescent="0.2">
      <c r="A26" s="913"/>
      <c r="B26" s="324" t="s">
        <v>203</v>
      </c>
      <c r="C26" s="175">
        <v>0</v>
      </c>
      <c r="D26" s="175">
        <v>0</v>
      </c>
      <c r="E26" s="175">
        <v>0</v>
      </c>
      <c r="F26" s="175">
        <v>0</v>
      </c>
      <c r="G26" s="175">
        <v>0</v>
      </c>
      <c r="H26" s="175">
        <v>1.0000000000000002</v>
      </c>
      <c r="I26" s="175">
        <v>0</v>
      </c>
      <c r="J26" s="175">
        <v>2</v>
      </c>
      <c r="K26" s="175">
        <v>0</v>
      </c>
      <c r="L26" s="175">
        <v>2.0000000000000004</v>
      </c>
      <c r="M26" s="175">
        <v>0</v>
      </c>
      <c r="N26" s="175">
        <v>6</v>
      </c>
      <c r="O26" s="175">
        <f t="shared" si="6"/>
        <v>0</v>
      </c>
      <c r="P26" s="175">
        <f t="shared" si="6"/>
        <v>11</v>
      </c>
      <c r="Q26" s="175">
        <f t="shared" si="7"/>
        <v>11</v>
      </c>
      <c r="R26" s="535" t="s">
        <v>204</v>
      </c>
      <c r="S26" s="913"/>
    </row>
    <row r="27" spans="1:19" ht="24.95" customHeight="1" x14ac:dyDescent="0.2">
      <c r="A27" s="913"/>
      <c r="B27" s="324" t="s">
        <v>205</v>
      </c>
      <c r="C27" s="175">
        <v>0</v>
      </c>
      <c r="D27" s="175">
        <v>1</v>
      </c>
      <c r="E27" s="176">
        <v>0</v>
      </c>
      <c r="F27" s="175">
        <v>2</v>
      </c>
      <c r="G27" s="175">
        <v>0</v>
      </c>
      <c r="H27" s="175">
        <v>5</v>
      </c>
      <c r="I27" s="175">
        <v>0</v>
      </c>
      <c r="J27" s="175">
        <v>3</v>
      </c>
      <c r="K27" s="175">
        <v>0</v>
      </c>
      <c r="L27" s="175">
        <v>2</v>
      </c>
      <c r="M27" s="175">
        <v>0</v>
      </c>
      <c r="N27" s="175">
        <v>2.0000000000000004</v>
      </c>
      <c r="O27" s="175">
        <f t="shared" si="6"/>
        <v>0</v>
      </c>
      <c r="P27" s="175">
        <f t="shared" si="6"/>
        <v>15</v>
      </c>
      <c r="Q27" s="175">
        <f t="shared" si="7"/>
        <v>15</v>
      </c>
      <c r="R27" s="536" t="s">
        <v>341</v>
      </c>
      <c r="S27" s="913"/>
    </row>
    <row r="28" spans="1:19" ht="24.95" customHeight="1" x14ac:dyDescent="0.2">
      <c r="A28" s="913"/>
      <c r="B28" s="532" t="s">
        <v>207</v>
      </c>
      <c r="C28" s="175">
        <v>0</v>
      </c>
      <c r="D28" s="175">
        <v>0</v>
      </c>
      <c r="E28" s="175">
        <v>0</v>
      </c>
      <c r="F28" s="175">
        <v>0</v>
      </c>
      <c r="G28" s="175">
        <v>0</v>
      </c>
      <c r="H28" s="175">
        <v>0</v>
      </c>
      <c r="I28" s="175">
        <v>0</v>
      </c>
      <c r="J28" s="175">
        <v>0</v>
      </c>
      <c r="K28" s="175">
        <v>0</v>
      </c>
      <c r="L28" s="175">
        <v>0</v>
      </c>
      <c r="M28" s="175">
        <v>0</v>
      </c>
      <c r="N28" s="175">
        <v>0</v>
      </c>
      <c r="O28" s="175">
        <f t="shared" si="6"/>
        <v>0</v>
      </c>
      <c r="P28" s="175">
        <f t="shared" si="6"/>
        <v>0</v>
      </c>
      <c r="Q28" s="175">
        <f t="shared" si="7"/>
        <v>0</v>
      </c>
      <c r="R28" s="535" t="s">
        <v>340</v>
      </c>
      <c r="S28" s="913"/>
    </row>
    <row r="29" spans="1:19" ht="31.5" customHeight="1" x14ac:dyDescent="0.2">
      <c r="A29" s="913"/>
      <c r="B29" s="324" t="s">
        <v>209</v>
      </c>
      <c r="C29" s="175">
        <v>0</v>
      </c>
      <c r="D29" s="175">
        <v>0</v>
      </c>
      <c r="E29" s="175">
        <v>0</v>
      </c>
      <c r="F29" s="175">
        <v>0</v>
      </c>
      <c r="G29" s="175">
        <v>0</v>
      </c>
      <c r="H29" s="175">
        <v>1</v>
      </c>
      <c r="I29" s="175">
        <v>1</v>
      </c>
      <c r="J29" s="175">
        <v>0</v>
      </c>
      <c r="K29" s="175">
        <v>0</v>
      </c>
      <c r="L29" s="175">
        <v>1</v>
      </c>
      <c r="M29" s="175">
        <v>0</v>
      </c>
      <c r="N29" s="175">
        <v>0</v>
      </c>
      <c r="O29" s="175">
        <f t="shared" si="6"/>
        <v>1</v>
      </c>
      <c r="P29" s="175">
        <f t="shared" si="6"/>
        <v>2</v>
      </c>
      <c r="Q29" s="175">
        <f t="shared" si="7"/>
        <v>3</v>
      </c>
      <c r="R29" s="535" t="s">
        <v>342</v>
      </c>
      <c r="S29" s="913"/>
    </row>
    <row r="30" spans="1:19" ht="44.25" customHeight="1" x14ac:dyDescent="0.2">
      <c r="A30" s="913"/>
      <c r="B30" s="531" t="s">
        <v>381</v>
      </c>
      <c r="C30" s="184">
        <v>3</v>
      </c>
      <c r="D30" s="184">
        <v>3.0000000000000004</v>
      </c>
      <c r="E30" s="175">
        <v>0</v>
      </c>
      <c r="F30" s="184">
        <v>4.0000000000000009</v>
      </c>
      <c r="G30" s="184">
        <v>0</v>
      </c>
      <c r="H30" s="184">
        <v>3</v>
      </c>
      <c r="I30" s="184">
        <v>0</v>
      </c>
      <c r="J30" s="184">
        <v>1.0000000000000002</v>
      </c>
      <c r="K30" s="184">
        <v>0</v>
      </c>
      <c r="L30" s="184">
        <v>0</v>
      </c>
      <c r="M30" s="184">
        <v>0</v>
      </c>
      <c r="N30" s="184">
        <v>0</v>
      </c>
      <c r="O30" s="174">
        <f t="shared" si="6"/>
        <v>3</v>
      </c>
      <c r="P30" s="174">
        <f t="shared" si="6"/>
        <v>11.000000000000002</v>
      </c>
      <c r="Q30" s="174">
        <f t="shared" si="7"/>
        <v>14.000000000000002</v>
      </c>
      <c r="R30" s="543" t="s">
        <v>456</v>
      </c>
      <c r="S30" s="913"/>
    </row>
    <row r="31" spans="1:19" ht="29.1" customHeight="1" thickBot="1" x14ac:dyDescent="0.25">
      <c r="A31" s="914"/>
      <c r="B31" s="533" t="s">
        <v>39</v>
      </c>
      <c r="C31" s="186">
        <f>SUM(C24:C30)</f>
        <v>3</v>
      </c>
      <c r="D31" s="186">
        <f t="shared" ref="D31:Q31" si="8">SUM(D24:D30)</f>
        <v>4</v>
      </c>
      <c r="E31" s="186">
        <f t="shared" si="8"/>
        <v>0</v>
      </c>
      <c r="F31" s="186">
        <f t="shared" si="8"/>
        <v>6.0000000000000009</v>
      </c>
      <c r="G31" s="186">
        <f t="shared" si="8"/>
        <v>0</v>
      </c>
      <c r="H31" s="186">
        <f t="shared" si="8"/>
        <v>11</v>
      </c>
      <c r="I31" s="186">
        <f t="shared" si="8"/>
        <v>1</v>
      </c>
      <c r="J31" s="186">
        <f t="shared" si="8"/>
        <v>9</v>
      </c>
      <c r="K31" s="186">
        <f t="shared" si="8"/>
        <v>0</v>
      </c>
      <c r="L31" s="186">
        <f t="shared" si="8"/>
        <v>10</v>
      </c>
      <c r="M31" s="186">
        <f t="shared" si="8"/>
        <v>0</v>
      </c>
      <c r="N31" s="186">
        <f t="shared" si="8"/>
        <v>11</v>
      </c>
      <c r="O31" s="186">
        <f t="shared" si="8"/>
        <v>4</v>
      </c>
      <c r="P31" s="186">
        <f t="shared" si="8"/>
        <v>51</v>
      </c>
      <c r="Q31" s="186">
        <f t="shared" si="8"/>
        <v>55</v>
      </c>
      <c r="R31" s="537" t="s">
        <v>22</v>
      </c>
      <c r="S31" s="914"/>
    </row>
    <row r="32" spans="1:19" ht="24.95" customHeight="1" x14ac:dyDescent="0.2">
      <c r="A32" s="177"/>
      <c r="B32" s="177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7"/>
      <c r="S32" s="179"/>
    </row>
    <row r="33" spans="1:25" ht="29.25" customHeight="1" thickBot="1" x14ac:dyDescent="0.25">
      <c r="A33" s="915" t="s">
        <v>435</v>
      </c>
      <c r="B33" s="915"/>
      <c r="C33" s="915"/>
      <c r="D33" s="915"/>
      <c r="E33" s="915"/>
      <c r="F33" s="915"/>
      <c r="G33" s="915"/>
      <c r="H33" s="915"/>
      <c r="I33" s="915"/>
      <c r="J33" s="915"/>
      <c r="K33" s="915"/>
      <c r="L33" s="915"/>
      <c r="M33" s="915"/>
      <c r="N33" s="915"/>
      <c r="O33" s="915"/>
      <c r="P33" s="915"/>
      <c r="Q33" s="915"/>
      <c r="R33" s="916" t="s">
        <v>436</v>
      </c>
      <c r="S33" s="916"/>
    </row>
    <row r="34" spans="1:25" ht="31.5" customHeight="1" thickTop="1" x14ac:dyDescent="0.2">
      <c r="A34" s="711" t="s">
        <v>0</v>
      </c>
      <c r="B34" s="711" t="s">
        <v>185</v>
      </c>
      <c r="C34" s="910" t="s">
        <v>187</v>
      </c>
      <c r="D34" s="910"/>
      <c r="E34" s="711" t="s">
        <v>187</v>
      </c>
      <c r="F34" s="711"/>
      <c r="G34" s="711" t="s">
        <v>188</v>
      </c>
      <c r="H34" s="711"/>
      <c r="I34" s="711" t="s">
        <v>189</v>
      </c>
      <c r="J34" s="711"/>
      <c r="K34" s="711" t="s">
        <v>190</v>
      </c>
      <c r="L34" s="711"/>
      <c r="M34" s="711" t="s">
        <v>191</v>
      </c>
      <c r="N34" s="711"/>
      <c r="O34" s="711" t="s">
        <v>39</v>
      </c>
      <c r="P34" s="711"/>
      <c r="Q34" s="711"/>
      <c r="R34" s="910" t="s">
        <v>192</v>
      </c>
      <c r="S34" s="711" t="s">
        <v>152</v>
      </c>
    </row>
    <row r="35" spans="1:25" ht="20.100000000000001" customHeight="1" x14ac:dyDescent="0.2">
      <c r="A35" s="712"/>
      <c r="B35" s="712"/>
      <c r="C35" s="911" t="s">
        <v>194</v>
      </c>
      <c r="D35" s="911"/>
      <c r="E35" s="911" t="s">
        <v>194</v>
      </c>
      <c r="F35" s="911"/>
      <c r="G35" s="911" t="s">
        <v>195</v>
      </c>
      <c r="H35" s="911"/>
      <c r="I35" s="911" t="s">
        <v>196</v>
      </c>
      <c r="J35" s="911"/>
      <c r="K35" s="911" t="s">
        <v>197</v>
      </c>
      <c r="L35" s="911"/>
      <c r="M35" s="911" t="s">
        <v>198</v>
      </c>
      <c r="N35" s="911"/>
      <c r="O35" s="911" t="s">
        <v>22</v>
      </c>
      <c r="P35" s="911"/>
      <c r="Q35" s="911"/>
      <c r="R35" s="917"/>
      <c r="S35" s="712"/>
    </row>
    <row r="36" spans="1:25" ht="20.100000000000001" customHeight="1" x14ac:dyDescent="0.2">
      <c r="A36" s="712"/>
      <c r="B36" s="712"/>
      <c r="C36" s="509" t="s">
        <v>163</v>
      </c>
      <c r="D36" s="509" t="s">
        <v>164</v>
      </c>
      <c r="E36" s="509" t="s">
        <v>163</v>
      </c>
      <c r="F36" s="509" t="s">
        <v>164</v>
      </c>
      <c r="G36" s="509" t="s">
        <v>163</v>
      </c>
      <c r="H36" s="509" t="s">
        <v>164</v>
      </c>
      <c r="I36" s="509" t="s">
        <v>163</v>
      </c>
      <c r="J36" s="509" t="s">
        <v>164</v>
      </c>
      <c r="K36" s="509" t="s">
        <v>163</v>
      </c>
      <c r="L36" s="509" t="s">
        <v>164</v>
      </c>
      <c r="M36" s="509" t="s">
        <v>163</v>
      </c>
      <c r="N36" s="509" t="s">
        <v>164</v>
      </c>
      <c r="O36" s="509" t="s">
        <v>163</v>
      </c>
      <c r="P36" s="509" t="s">
        <v>164</v>
      </c>
      <c r="Q36" s="509" t="s">
        <v>84</v>
      </c>
      <c r="R36" s="917"/>
      <c r="S36" s="712"/>
    </row>
    <row r="37" spans="1:25" ht="20.100000000000001" customHeight="1" thickBot="1" x14ac:dyDescent="0.25">
      <c r="A37" s="713"/>
      <c r="B37" s="713"/>
      <c r="C37" s="601" t="s">
        <v>359</v>
      </c>
      <c r="D37" s="601" t="s">
        <v>360</v>
      </c>
      <c r="E37" s="601" t="s">
        <v>359</v>
      </c>
      <c r="F37" s="601" t="s">
        <v>360</v>
      </c>
      <c r="G37" s="601" t="s">
        <v>359</v>
      </c>
      <c r="H37" s="601" t="s">
        <v>360</v>
      </c>
      <c r="I37" s="601" t="s">
        <v>359</v>
      </c>
      <c r="J37" s="601" t="s">
        <v>360</v>
      </c>
      <c r="K37" s="601" t="s">
        <v>359</v>
      </c>
      <c r="L37" s="601" t="s">
        <v>360</v>
      </c>
      <c r="M37" s="601" t="s">
        <v>359</v>
      </c>
      <c r="N37" s="601" t="s">
        <v>360</v>
      </c>
      <c r="O37" s="601" t="s">
        <v>359</v>
      </c>
      <c r="P37" s="601" t="s">
        <v>360</v>
      </c>
      <c r="Q37" s="602" t="s">
        <v>22</v>
      </c>
      <c r="R37" s="918"/>
      <c r="S37" s="713"/>
    </row>
    <row r="38" spans="1:25" ht="24.95" customHeight="1" x14ac:dyDescent="0.2">
      <c r="A38" s="912" t="s">
        <v>26</v>
      </c>
      <c r="B38" s="516" t="s">
        <v>199</v>
      </c>
      <c r="C38" s="331">
        <v>0</v>
      </c>
      <c r="D38" s="331">
        <v>0</v>
      </c>
      <c r="E38" s="331">
        <v>0</v>
      </c>
      <c r="F38" s="331">
        <v>0</v>
      </c>
      <c r="G38" s="331">
        <v>0</v>
      </c>
      <c r="H38" s="331">
        <v>0</v>
      </c>
      <c r="I38" s="331">
        <v>0</v>
      </c>
      <c r="J38" s="331">
        <v>1</v>
      </c>
      <c r="K38" s="331">
        <v>1</v>
      </c>
      <c r="L38" s="331">
        <v>0</v>
      </c>
      <c r="M38" s="331">
        <v>0</v>
      </c>
      <c r="N38" s="331">
        <v>1</v>
      </c>
      <c r="O38" s="333">
        <f t="shared" ref="O38:P44" si="9">SUM(C38,E38,G38,I38,K38,M38)</f>
        <v>1</v>
      </c>
      <c r="P38" s="333">
        <f t="shared" si="9"/>
        <v>2</v>
      </c>
      <c r="Q38" s="333">
        <f>SUM(O38:P38)</f>
        <v>3</v>
      </c>
      <c r="R38" s="534" t="s">
        <v>200</v>
      </c>
      <c r="S38" s="912" t="s">
        <v>157</v>
      </c>
    </row>
    <row r="39" spans="1:25" ht="24.95" customHeight="1" x14ac:dyDescent="0.2">
      <c r="A39" s="913"/>
      <c r="B39" s="517" t="s">
        <v>201</v>
      </c>
      <c r="C39" s="181">
        <v>0</v>
      </c>
      <c r="D39" s="181">
        <v>0</v>
      </c>
      <c r="E39" s="181">
        <v>0</v>
      </c>
      <c r="F39" s="181">
        <v>0</v>
      </c>
      <c r="G39" s="181">
        <v>0</v>
      </c>
      <c r="H39" s="181">
        <v>1</v>
      </c>
      <c r="I39" s="181">
        <v>0</v>
      </c>
      <c r="J39" s="181">
        <v>0</v>
      </c>
      <c r="K39" s="181">
        <v>0</v>
      </c>
      <c r="L39" s="181">
        <v>0</v>
      </c>
      <c r="M39" s="181">
        <v>0</v>
      </c>
      <c r="N39" s="181">
        <v>1</v>
      </c>
      <c r="O39" s="181">
        <f t="shared" si="9"/>
        <v>0</v>
      </c>
      <c r="P39" s="181">
        <f t="shared" si="9"/>
        <v>2</v>
      </c>
      <c r="Q39" s="181">
        <f t="shared" ref="Q39:Q44" si="10">SUM(O39:P39)</f>
        <v>2</v>
      </c>
      <c r="R39" s="535" t="s">
        <v>202</v>
      </c>
      <c r="S39" s="913"/>
    </row>
    <row r="40" spans="1:25" ht="24.95" customHeight="1" x14ac:dyDescent="0.2">
      <c r="A40" s="913"/>
      <c r="B40" s="518" t="s">
        <v>203</v>
      </c>
      <c r="C40" s="181">
        <v>0</v>
      </c>
      <c r="D40" s="181">
        <v>0</v>
      </c>
      <c r="E40" s="181">
        <v>0</v>
      </c>
      <c r="F40" s="181">
        <v>0</v>
      </c>
      <c r="G40" s="181">
        <v>0</v>
      </c>
      <c r="H40" s="181">
        <v>0</v>
      </c>
      <c r="I40" s="181">
        <v>0</v>
      </c>
      <c r="J40" s="181">
        <v>0</v>
      </c>
      <c r="K40" s="181">
        <v>0</v>
      </c>
      <c r="L40" s="181">
        <v>0</v>
      </c>
      <c r="M40" s="181">
        <v>0</v>
      </c>
      <c r="N40" s="181">
        <v>0</v>
      </c>
      <c r="O40" s="181">
        <f t="shared" si="9"/>
        <v>0</v>
      </c>
      <c r="P40" s="181">
        <f t="shared" si="9"/>
        <v>0</v>
      </c>
      <c r="Q40" s="181">
        <f t="shared" si="10"/>
        <v>0</v>
      </c>
      <c r="R40" s="535" t="s">
        <v>204</v>
      </c>
      <c r="S40" s="913"/>
    </row>
    <row r="41" spans="1:25" ht="24.95" customHeight="1" x14ac:dyDescent="0.2">
      <c r="A41" s="913"/>
      <c r="B41" s="518" t="s">
        <v>205</v>
      </c>
      <c r="C41" s="181">
        <v>0</v>
      </c>
      <c r="D41" s="181">
        <v>1</v>
      </c>
      <c r="E41" s="181">
        <v>0</v>
      </c>
      <c r="F41" s="181">
        <v>2</v>
      </c>
      <c r="G41" s="181">
        <v>0</v>
      </c>
      <c r="H41" s="181">
        <v>1</v>
      </c>
      <c r="I41" s="181">
        <v>0</v>
      </c>
      <c r="J41" s="181">
        <v>0</v>
      </c>
      <c r="K41" s="181">
        <v>0</v>
      </c>
      <c r="L41" s="181">
        <v>0</v>
      </c>
      <c r="M41" s="181">
        <v>0</v>
      </c>
      <c r="N41" s="181">
        <v>0</v>
      </c>
      <c r="O41" s="181">
        <f t="shared" si="9"/>
        <v>0</v>
      </c>
      <c r="P41" s="181">
        <f t="shared" si="9"/>
        <v>4</v>
      </c>
      <c r="Q41" s="181">
        <f t="shared" si="10"/>
        <v>4</v>
      </c>
      <c r="R41" s="536" t="s">
        <v>341</v>
      </c>
      <c r="S41" s="913"/>
    </row>
    <row r="42" spans="1:25" ht="24.95" customHeight="1" x14ac:dyDescent="0.2">
      <c r="A42" s="913"/>
      <c r="B42" s="519" t="s">
        <v>207</v>
      </c>
      <c r="C42" s="181">
        <v>0</v>
      </c>
      <c r="D42" s="181">
        <v>0</v>
      </c>
      <c r="E42" s="181">
        <v>0</v>
      </c>
      <c r="F42" s="181">
        <v>0</v>
      </c>
      <c r="G42" s="181">
        <v>0</v>
      </c>
      <c r="H42" s="181">
        <v>0</v>
      </c>
      <c r="I42" s="181">
        <v>0</v>
      </c>
      <c r="J42" s="181">
        <v>0</v>
      </c>
      <c r="K42" s="181">
        <v>0</v>
      </c>
      <c r="L42" s="181">
        <v>0</v>
      </c>
      <c r="M42" s="181">
        <v>0</v>
      </c>
      <c r="N42" s="181">
        <v>0</v>
      </c>
      <c r="O42" s="181">
        <f t="shared" si="9"/>
        <v>0</v>
      </c>
      <c r="P42" s="181">
        <f t="shared" si="9"/>
        <v>0</v>
      </c>
      <c r="Q42" s="181">
        <f t="shared" si="10"/>
        <v>0</v>
      </c>
      <c r="R42" s="535" t="s">
        <v>340</v>
      </c>
      <c r="S42" s="913"/>
    </row>
    <row r="43" spans="1:25" ht="33" customHeight="1" x14ac:dyDescent="0.2">
      <c r="A43" s="913"/>
      <c r="B43" s="518" t="s">
        <v>209</v>
      </c>
      <c r="C43" s="181">
        <v>0</v>
      </c>
      <c r="D43" s="181">
        <v>0</v>
      </c>
      <c r="E43" s="181">
        <v>0</v>
      </c>
      <c r="F43" s="181">
        <v>0</v>
      </c>
      <c r="G43" s="181">
        <v>0</v>
      </c>
      <c r="H43" s="181">
        <v>0</v>
      </c>
      <c r="I43" s="181">
        <v>0</v>
      </c>
      <c r="J43" s="181">
        <v>0</v>
      </c>
      <c r="K43" s="181">
        <v>0</v>
      </c>
      <c r="L43" s="181">
        <v>0</v>
      </c>
      <c r="M43" s="181">
        <v>0</v>
      </c>
      <c r="N43" s="181">
        <v>0</v>
      </c>
      <c r="O43" s="181">
        <f t="shared" si="9"/>
        <v>0</v>
      </c>
      <c r="P43" s="181">
        <f t="shared" si="9"/>
        <v>0</v>
      </c>
      <c r="Q43" s="181">
        <f t="shared" si="10"/>
        <v>0</v>
      </c>
      <c r="R43" s="535" t="s">
        <v>342</v>
      </c>
      <c r="S43" s="913"/>
    </row>
    <row r="44" spans="1:25" ht="38.25" customHeight="1" x14ac:dyDescent="0.2">
      <c r="A44" s="913"/>
      <c r="B44" s="517" t="s">
        <v>381</v>
      </c>
      <c r="C44" s="183">
        <v>0</v>
      </c>
      <c r="D44" s="183">
        <v>0</v>
      </c>
      <c r="E44" s="183">
        <v>0</v>
      </c>
      <c r="F44" s="183">
        <v>4</v>
      </c>
      <c r="G44" s="183">
        <v>0</v>
      </c>
      <c r="H44" s="183">
        <v>0</v>
      </c>
      <c r="I44" s="183">
        <v>0</v>
      </c>
      <c r="J44" s="183">
        <v>0</v>
      </c>
      <c r="K44" s="183">
        <v>0</v>
      </c>
      <c r="L44" s="183">
        <v>0</v>
      </c>
      <c r="M44" s="183">
        <v>0</v>
      </c>
      <c r="N44" s="183">
        <v>0</v>
      </c>
      <c r="O44" s="180">
        <f t="shared" si="9"/>
        <v>0</v>
      </c>
      <c r="P44" s="180">
        <f t="shared" si="9"/>
        <v>4</v>
      </c>
      <c r="Q44" s="180">
        <f t="shared" si="10"/>
        <v>4</v>
      </c>
      <c r="R44" s="543" t="s">
        <v>456</v>
      </c>
      <c r="S44" s="913"/>
    </row>
    <row r="45" spans="1:25" ht="29.1" customHeight="1" thickBot="1" x14ac:dyDescent="0.25">
      <c r="A45" s="914"/>
      <c r="B45" s="520" t="s">
        <v>39</v>
      </c>
      <c r="C45" s="185">
        <f>SUM(C38:C44)</f>
        <v>0</v>
      </c>
      <c r="D45" s="185">
        <f t="shared" ref="D45:Q45" si="11">SUM(D38:D44)</f>
        <v>1</v>
      </c>
      <c r="E45" s="185">
        <f t="shared" si="11"/>
        <v>0</v>
      </c>
      <c r="F45" s="185">
        <f t="shared" si="11"/>
        <v>6</v>
      </c>
      <c r="G45" s="185">
        <f t="shared" si="11"/>
        <v>0</v>
      </c>
      <c r="H45" s="185">
        <f t="shared" si="11"/>
        <v>2</v>
      </c>
      <c r="I45" s="185">
        <f t="shared" si="11"/>
        <v>0</v>
      </c>
      <c r="J45" s="185">
        <f t="shared" si="11"/>
        <v>1</v>
      </c>
      <c r="K45" s="185">
        <f t="shared" si="11"/>
        <v>1</v>
      </c>
      <c r="L45" s="185">
        <f t="shared" si="11"/>
        <v>0</v>
      </c>
      <c r="M45" s="185">
        <f t="shared" si="11"/>
        <v>0</v>
      </c>
      <c r="N45" s="185">
        <f t="shared" si="11"/>
        <v>2</v>
      </c>
      <c r="O45" s="185">
        <f t="shared" si="11"/>
        <v>1</v>
      </c>
      <c r="P45" s="185">
        <f t="shared" si="11"/>
        <v>12</v>
      </c>
      <c r="Q45" s="185">
        <f t="shared" si="11"/>
        <v>13</v>
      </c>
      <c r="R45" s="537" t="s">
        <v>22</v>
      </c>
      <c r="S45" s="914"/>
      <c r="W45" s="173">
        <v>3</v>
      </c>
      <c r="X45" s="173">
        <v>776</v>
      </c>
      <c r="Y45" s="173">
        <v>779</v>
      </c>
    </row>
    <row r="46" spans="1:25" ht="24.95" customHeight="1" x14ac:dyDescent="0.2">
      <c r="A46" s="912" t="s">
        <v>27</v>
      </c>
      <c r="B46" s="526" t="s">
        <v>199</v>
      </c>
      <c r="C46" s="180">
        <v>0</v>
      </c>
      <c r="D46" s="180">
        <v>1.9999999999999996</v>
      </c>
      <c r="E46" s="180">
        <v>0</v>
      </c>
      <c r="F46" s="180">
        <v>2.9999999999999973</v>
      </c>
      <c r="G46" s="180">
        <v>0</v>
      </c>
      <c r="H46" s="180">
        <v>2.0000000000000004</v>
      </c>
      <c r="I46" s="180">
        <v>0</v>
      </c>
      <c r="J46" s="180">
        <v>21.000000000000014</v>
      </c>
      <c r="K46" s="180">
        <v>0</v>
      </c>
      <c r="L46" s="180">
        <v>80.999999999999972</v>
      </c>
      <c r="M46" s="180">
        <v>2.0000000000000004</v>
      </c>
      <c r="N46" s="180">
        <v>303.00000000000023</v>
      </c>
      <c r="O46" s="180">
        <f t="shared" ref="O46:P52" si="12">SUM(C46,E46,G46,I46,K46,M46)</f>
        <v>2.0000000000000004</v>
      </c>
      <c r="P46" s="180">
        <f t="shared" si="12"/>
        <v>412.00000000000023</v>
      </c>
      <c r="Q46" s="180">
        <f>SUM(O46:P46)</f>
        <v>414.00000000000023</v>
      </c>
      <c r="R46" s="538" t="s">
        <v>200</v>
      </c>
      <c r="S46" s="912" t="s">
        <v>158</v>
      </c>
    </row>
    <row r="47" spans="1:25" ht="24.95" customHeight="1" x14ac:dyDescent="0.2">
      <c r="A47" s="913"/>
      <c r="B47" s="517" t="s">
        <v>201</v>
      </c>
      <c r="C47" s="181">
        <v>0</v>
      </c>
      <c r="D47" s="181">
        <v>1.0000000000000002</v>
      </c>
      <c r="E47" s="181">
        <v>0</v>
      </c>
      <c r="F47" s="181">
        <v>0</v>
      </c>
      <c r="G47" s="181">
        <v>0</v>
      </c>
      <c r="H47" s="181">
        <v>3.9999999999999982</v>
      </c>
      <c r="I47" s="181">
        <v>0</v>
      </c>
      <c r="J47" s="181">
        <v>24.000000000000011</v>
      </c>
      <c r="K47" s="181">
        <v>1</v>
      </c>
      <c r="L47" s="181">
        <v>95.999999999999972</v>
      </c>
      <c r="M47" s="181">
        <v>0</v>
      </c>
      <c r="N47" s="181">
        <v>217.99999999999991</v>
      </c>
      <c r="O47" s="180">
        <f t="shared" si="12"/>
        <v>1</v>
      </c>
      <c r="P47" s="180">
        <f t="shared" si="12"/>
        <v>342.99999999999989</v>
      </c>
      <c r="Q47" s="180">
        <f t="shared" ref="Q47:Q52" si="13">SUM(O47:P47)</f>
        <v>343.99999999999989</v>
      </c>
      <c r="R47" s="535" t="s">
        <v>202</v>
      </c>
      <c r="S47" s="913"/>
    </row>
    <row r="48" spans="1:25" ht="24.95" customHeight="1" x14ac:dyDescent="0.2">
      <c r="A48" s="913"/>
      <c r="B48" s="518" t="s">
        <v>203</v>
      </c>
      <c r="C48" s="181">
        <v>0</v>
      </c>
      <c r="D48" s="181">
        <v>0.99999999999999978</v>
      </c>
      <c r="E48" s="181">
        <v>0</v>
      </c>
      <c r="F48" s="181">
        <v>2.0000000000000004</v>
      </c>
      <c r="G48" s="181">
        <v>0</v>
      </c>
      <c r="H48" s="181">
        <v>7.0000000000000062</v>
      </c>
      <c r="I48" s="181">
        <v>0</v>
      </c>
      <c r="J48" s="181">
        <v>59</v>
      </c>
      <c r="K48" s="181">
        <v>0</v>
      </c>
      <c r="L48" s="181">
        <v>366.00000000000017</v>
      </c>
      <c r="M48" s="181">
        <v>0</v>
      </c>
      <c r="N48" s="181">
        <v>557.00000000000057</v>
      </c>
      <c r="O48" s="180">
        <f t="shared" si="12"/>
        <v>0</v>
      </c>
      <c r="P48" s="180">
        <f t="shared" si="12"/>
        <v>992.00000000000068</v>
      </c>
      <c r="Q48" s="180">
        <f t="shared" si="13"/>
        <v>992.00000000000068</v>
      </c>
      <c r="R48" s="535" t="s">
        <v>204</v>
      </c>
      <c r="S48" s="913"/>
    </row>
    <row r="49" spans="1:19" ht="24.95" customHeight="1" x14ac:dyDescent="0.2">
      <c r="A49" s="913"/>
      <c r="B49" s="518" t="s">
        <v>205</v>
      </c>
      <c r="C49" s="181">
        <v>0</v>
      </c>
      <c r="D49" s="181">
        <v>36.999999999999972</v>
      </c>
      <c r="E49" s="181">
        <v>0</v>
      </c>
      <c r="F49" s="181">
        <v>114.99999999999999</v>
      </c>
      <c r="G49" s="181">
        <v>2</v>
      </c>
      <c r="H49" s="181">
        <v>318.00000000000063</v>
      </c>
      <c r="I49" s="181">
        <v>1</v>
      </c>
      <c r="J49" s="181">
        <v>143.99999999999997</v>
      </c>
      <c r="K49" s="181">
        <v>0</v>
      </c>
      <c r="L49" s="181">
        <v>124</v>
      </c>
      <c r="M49" s="181">
        <v>0</v>
      </c>
      <c r="N49" s="181">
        <v>37.999999999999986</v>
      </c>
      <c r="O49" s="180">
        <f t="shared" si="12"/>
        <v>3</v>
      </c>
      <c r="P49" s="180">
        <f t="shared" si="12"/>
        <v>776.00000000000057</v>
      </c>
      <c r="Q49" s="180">
        <f t="shared" si="13"/>
        <v>779.00000000000057</v>
      </c>
      <c r="R49" s="536" t="s">
        <v>341</v>
      </c>
      <c r="S49" s="913"/>
    </row>
    <row r="50" spans="1:19" ht="24.95" customHeight="1" x14ac:dyDescent="0.2">
      <c r="A50" s="913"/>
      <c r="B50" s="519" t="s">
        <v>207</v>
      </c>
      <c r="C50" s="181">
        <v>0</v>
      </c>
      <c r="D50" s="181">
        <v>0</v>
      </c>
      <c r="E50" s="181">
        <v>1.9999999999999996</v>
      </c>
      <c r="F50" s="181">
        <v>13.000000000000004</v>
      </c>
      <c r="G50" s="181">
        <v>0</v>
      </c>
      <c r="H50" s="181">
        <v>44.000000000000021</v>
      </c>
      <c r="I50" s="181">
        <v>0.99999999999999978</v>
      </c>
      <c r="J50" s="181">
        <v>30.999999999999975</v>
      </c>
      <c r="K50" s="181">
        <v>0</v>
      </c>
      <c r="L50" s="181">
        <v>6.9999999999999982</v>
      </c>
      <c r="M50" s="181">
        <v>0</v>
      </c>
      <c r="N50" s="181">
        <v>2.9999999999999973</v>
      </c>
      <c r="O50" s="180">
        <f t="shared" si="12"/>
        <v>2.9999999999999991</v>
      </c>
      <c r="P50" s="180">
        <f t="shared" si="12"/>
        <v>98</v>
      </c>
      <c r="Q50" s="180">
        <f t="shared" si="13"/>
        <v>101</v>
      </c>
      <c r="R50" s="535" t="s">
        <v>340</v>
      </c>
      <c r="S50" s="913"/>
    </row>
    <row r="51" spans="1:19" ht="33" customHeight="1" x14ac:dyDescent="0.2">
      <c r="A51" s="913"/>
      <c r="B51" s="518" t="s">
        <v>209</v>
      </c>
      <c r="C51" s="181">
        <v>4</v>
      </c>
      <c r="D51" s="181">
        <v>0.99999999999999978</v>
      </c>
      <c r="E51" s="181">
        <v>20.000000000000014</v>
      </c>
      <c r="F51" s="181">
        <v>22.000000000000014</v>
      </c>
      <c r="G51" s="181">
        <v>8</v>
      </c>
      <c r="H51" s="181">
        <v>5.9999999999999947</v>
      </c>
      <c r="I51" s="181">
        <v>11.000000000000007</v>
      </c>
      <c r="J51" s="181">
        <v>16.000000000000021</v>
      </c>
      <c r="K51" s="181">
        <v>6.9999999999999956</v>
      </c>
      <c r="L51" s="181">
        <v>19</v>
      </c>
      <c r="M51" s="181">
        <v>7.0000000000000062</v>
      </c>
      <c r="N51" s="181">
        <v>17.000000000000004</v>
      </c>
      <c r="O51" s="180">
        <f t="shared" si="12"/>
        <v>57.000000000000021</v>
      </c>
      <c r="P51" s="180">
        <f t="shared" si="12"/>
        <v>81.000000000000028</v>
      </c>
      <c r="Q51" s="180">
        <f t="shared" si="13"/>
        <v>138.00000000000006</v>
      </c>
      <c r="R51" s="535" t="s">
        <v>342</v>
      </c>
      <c r="S51" s="913"/>
    </row>
    <row r="52" spans="1:19" ht="40.5" customHeight="1" x14ac:dyDescent="0.2">
      <c r="A52" s="913"/>
      <c r="B52" s="517" t="s">
        <v>381</v>
      </c>
      <c r="C52" s="183">
        <v>23.000000000000021</v>
      </c>
      <c r="D52" s="183">
        <v>52.999999999999993</v>
      </c>
      <c r="E52" s="183">
        <v>36.999999999999993</v>
      </c>
      <c r="F52" s="183">
        <v>301.00000000000017</v>
      </c>
      <c r="G52" s="183">
        <v>87.999999999999986</v>
      </c>
      <c r="H52" s="183">
        <v>161.99999999999986</v>
      </c>
      <c r="I52" s="183">
        <v>61.000000000000043</v>
      </c>
      <c r="J52" s="183">
        <v>17.000000000000007</v>
      </c>
      <c r="K52" s="183">
        <v>4.9999999999999973</v>
      </c>
      <c r="L52" s="183">
        <v>5.9999999999999982</v>
      </c>
      <c r="M52" s="183">
        <v>0.99999999999999978</v>
      </c>
      <c r="N52" s="183">
        <v>0</v>
      </c>
      <c r="O52" s="180">
        <f t="shared" si="12"/>
        <v>215.00000000000006</v>
      </c>
      <c r="P52" s="180">
        <f t="shared" si="12"/>
        <v>539</v>
      </c>
      <c r="Q52" s="180">
        <f t="shared" si="13"/>
        <v>754</v>
      </c>
      <c r="R52" s="543" t="s">
        <v>456</v>
      </c>
      <c r="S52" s="913"/>
    </row>
    <row r="53" spans="1:19" ht="29.1" customHeight="1" thickBot="1" x14ac:dyDescent="0.25">
      <c r="A53" s="914"/>
      <c r="B53" s="520" t="s">
        <v>39</v>
      </c>
      <c r="C53" s="185">
        <f>SUM(C46:C52)</f>
        <v>27.000000000000021</v>
      </c>
      <c r="D53" s="185">
        <f t="shared" ref="D53:Q53" si="14">SUM(D46:D52)</f>
        <v>94.999999999999972</v>
      </c>
      <c r="E53" s="185">
        <f t="shared" si="14"/>
        <v>59.000000000000007</v>
      </c>
      <c r="F53" s="185">
        <f t="shared" si="14"/>
        <v>456.00000000000017</v>
      </c>
      <c r="G53" s="185">
        <f t="shared" si="14"/>
        <v>97.999999999999986</v>
      </c>
      <c r="H53" s="185">
        <f t="shared" si="14"/>
        <v>543.00000000000045</v>
      </c>
      <c r="I53" s="185">
        <f t="shared" si="14"/>
        <v>74.000000000000057</v>
      </c>
      <c r="J53" s="185">
        <f t="shared" si="14"/>
        <v>312</v>
      </c>
      <c r="K53" s="185">
        <f t="shared" si="14"/>
        <v>12.999999999999993</v>
      </c>
      <c r="L53" s="185">
        <f t="shared" si="14"/>
        <v>699.00000000000011</v>
      </c>
      <c r="M53" s="185">
        <f t="shared" si="14"/>
        <v>10.000000000000007</v>
      </c>
      <c r="N53" s="185">
        <f t="shared" si="14"/>
        <v>1136.0000000000007</v>
      </c>
      <c r="O53" s="185">
        <f t="shared" si="14"/>
        <v>281.00000000000011</v>
      </c>
      <c r="P53" s="185">
        <f t="shared" si="14"/>
        <v>3241.0000000000014</v>
      </c>
      <c r="Q53" s="185">
        <f t="shared" si="14"/>
        <v>3522.0000000000014</v>
      </c>
      <c r="R53" s="537" t="s">
        <v>22</v>
      </c>
      <c r="S53" s="914"/>
    </row>
    <row r="54" spans="1:19" ht="24.95" customHeight="1" x14ac:dyDescent="0.2">
      <c r="A54" s="912" t="s">
        <v>28</v>
      </c>
      <c r="B54" s="526" t="s">
        <v>199</v>
      </c>
      <c r="C54" s="180">
        <v>0</v>
      </c>
      <c r="D54" s="180">
        <v>0</v>
      </c>
      <c r="E54" s="180">
        <v>0</v>
      </c>
      <c r="F54" s="180">
        <v>0</v>
      </c>
      <c r="G54" s="180">
        <v>0</v>
      </c>
      <c r="H54" s="180">
        <v>1</v>
      </c>
      <c r="I54" s="180">
        <v>0</v>
      </c>
      <c r="J54" s="180">
        <v>3</v>
      </c>
      <c r="K54" s="180">
        <v>0</v>
      </c>
      <c r="L54" s="180">
        <v>13.000000000000002</v>
      </c>
      <c r="M54" s="180">
        <v>1</v>
      </c>
      <c r="N54" s="180">
        <v>41.000000000000007</v>
      </c>
      <c r="O54" s="180">
        <f t="shared" ref="O54:P60" si="15">SUM(C54,E54,G54,I54,K54,M54)</f>
        <v>1</v>
      </c>
      <c r="P54" s="180">
        <f t="shared" si="15"/>
        <v>58.000000000000007</v>
      </c>
      <c r="Q54" s="180">
        <f>SUM(O54:P54)</f>
        <v>59.000000000000007</v>
      </c>
      <c r="R54" s="538" t="s">
        <v>200</v>
      </c>
      <c r="S54" s="912" t="s">
        <v>159</v>
      </c>
    </row>
    <row r="55" spans="1:19" ht="24.95" customHeight="1" x14ac:dyDescent="0.2">
      <c r="A55" s="913"/>
      <c r="B55" s="517" t="s">
        <v>201</v>
      </c>
      <c r="C55" s="181">
        <v>0</v>
      </c>
      <c r="D55" s="181">
        <v>0</v>
      </c>
      <c r="E55" s="181">
        <v>0</v>
      </c>
      <c r="F55" s="181">
        <v>0</v>
      </c>
      <c r="G55" s="181">
        <v>0</v>
      </c>
      <c r="H55" s="181">
        <v>2</v>
      </c>
      <c r="I55" s="181">
        <v>0</v>
      </c>
      <c r="J55" s="181">
        <v>2.9999999999999996</v>
      </c>
      <c r="K55" s="181">
        <v>0</v>
      </c>
      <c r="L55" s="181">
        <v>5.9999999999999991</v>
      </c>
      <c r="M55" s="181">
        <v>0</v>
      </c>
      <c r="N55" s="181">
        <v>15.000000000000009</v>
      </c>
      <c r="O55" s="180">
        <f t="shared" si="15"/>
        <v>0</v>
      </c>
      <c r="P55" s="180">
        <f t="shared" si="15"/>
        <v>26.000000000000007</v>
      </c>
      <c r="Q55" s="180">
        <f t="shared" ref="Q55:Q60" si="16">SUM(O55:P55)</f>
        <v>26.000000000000007</v>
      </c>
      <c r="R55" s="535" t="s">
        <v>202</v>
      </c>
      <c r="S55" s="913"/>
    </row>
    <row r="56" spans="1:19" ht="24.95" customHeight="1" x14ac:dyDescent="0.2">
      <c r="A56" s="913"/>
      <c r="B56" s="518" t="s">
        <v>203</v>
      </c>
      <c r="C56" s="181">
        <v>0</v>
      </c>
      <c r="D56" s="181">
        <v>0</v>
      </c>
      <c r="E56" s="181">
        <v>0</v>
      </c>
      <c r="F56" s="181">
        <v>1</v>
      </c>
      <c r="G56" s="181">
        <v>0</v>
      </c>
      <c r="H56" s="181">
        <v>1</v>
      </c>
      <c r="I56" s="181">
        <v>0</v>
      </c>
      <c r="J56" s="181">
        <v>8.0000000000000018</v>
      </c>
      <c r="K56" s="181">
        <v>0</v>
      </c>
      <c r="L56" s="181">
        <v>32.000000000000007</v>
      </c>
      <c r="M56" s="181">
        <v>0</v>
      </c>
      <c r="N56" s="181">
        <v>44.000000000000007</v>
      </c>
      <c r="O56" s="180">
        <f t="shared" si="15"/>
        <v>0</v>
      </c>
      <c r="P56" s="180">
        <f t="shared" si="15"/>
        <v>86.000000000000014</v>
      </c>
      <c r="Q56" s="180">
        <f t="shared" si="16"/>
        <v>86.000000000000014</v>
      </c>
      <c r="R56" s="535" t="s">
        <v>204</v>
      </c>
      <c r="S56" s="913"/>
    </row>
    <row r="57" spans="1:19" ht="24.95" customHeight="1" x14ac:dyDescent="0.2">
      <c r="A57" s="913"/>
      <c r="B57" s="518" t="s">
        <v>205</v>
      </c>
      <c r="C57" s="181">
        <v>0</v>
      </c>
      <c r="D57" s="181">
        <v>1</v>
      </c>
      <c r="E57" s="181">
        <v>0</v>
      </c>
      <c r="F57" s="181">
        <v>15.000000000000002</v>
      </c>
      <c r="G57" s="181">
        <v>0</v>
      </c>
      <c r="H57" s="181">
        <v>30.999999999999996</v>
      </c>
      <c r="I57" s="181">
        <v>0</v>
      </c>
      <c r="J57" s="181">
        <v>24.999999999999996</v>
      </c>
      <c r="K57" s="181">
        <v>0</v>
      </c>
      <c r="L57" s="181">
        <v>25</v>
      </c>
      <c r="M57" s="181">
        <v>2</v>
      </c>
      <c r="N57" s="181">
        <v>23.000000000000004</v>
      </c>
      <c r="O57" s="180">
        <f t="shared" si="15"/>
        <v>2</v>
      </c>
      <c r="P57" s="180">
        <f t="shared" si="15"/>
        <v>120</v>
      </c>
      <c r="Q57" s="180">
        <f t="shared" si="16"/>
        <v>122</v>
      </c>
      <c r="R57" s="536" t="s">
        <v>341</v>
      </c>
      <c r="S57" s="913"/>
    </row>
    <row r="58" spans="1:19" ht="24.95" customHeight="1" x14ac:dyDescent="0.2">
      <c r="A58" s="913"/>
      <c r="B58" s="519" t="s">
        <v>207</v>
      </c>
      <c r="C58" s="181">
        <v>0</v>
      </c>
      <c r="D58" s="181">
        <v>0</v>
      </c>
      <c r="E58" s="181">
        <v>0</v>
      </c>
      <c r="F58" s="181">
        <v>1.0000000000000002</v>
      </c>
      <c r="G58" s="181">
        <v>0</v>
      </c>
      <c r="H58" s="181">
        <v>2</v>
      </c>
      <c r="I58" s="181">
        <v>0</v>
      </c>
      <c r="J58" s="181">
        <v>2</v>
      </c>
      <c r="K58" s="181">
        <v>0</v>
      </c>
      <c r="L58" s="181">
        <v>0</v>
      </c>
      <c r="M58" s="181">
        <v>0</v>
      </c>
      <c r="N58" s="181">
        <v>0</v>
      </c>
      <c r="O58" s="180">
        <f t="shared" si="15"/>
        <v>0</v>
      </c>
      <c r="P58" s="180">
        <f t="shared" si="15"/>
        <v>5</v>
      </c>
      <c r="Q58" s="180">
        <f t="shared" si="16"/>
        <v>5</v>
      </c>
      <c r="R58" s="535" t="s">
        <v>340</v>
      </c>
      <c r="S58" s="913"/>
    </row>
    <row r="59" spans="1:19" ht="33.75" customHeight="1" x14ac:dyDescent="0.2">
      <c r="A59" s="913"/>
      <c r="B59" s="518" t="s">
        <v>209</v>
      </c>
      <c r="C59" s="181">
        <v>0</v>
      </c>
      <c r="D59" s="181">
        <v>1</v>
      </c>
      <c r="E59" s="181">
        <v>1.0000000000000002</v>
      </c>
      <c r="F59" s="181">
        <v>1.0000000000000002</v>
      </c>
      <c r="G59" s="181">
        <v>0</v>
      </c>
      <c r="H59" s="181">
        <v>1</v>
      </c>
      <c r="I59" s="181">
        <v>1.0000000000000002</v>
      </c>
      <c r="J59" s="181">
        <v>4</v>
      </c>
      <c r="K59" s="181">
        <v>1</v>
      </c>
      <c r="L59" s="181">
        <v>2.0000000000000004</v>
      </c>
      <c r="M59" s="181">
        <v>2</v>
      </c>
      <c r="N59" s="181">
        <v>2</v>
      </c>
      <c r="O59" s="180">
        <f t="shared" si="15"/>
        <v>5</v>
      </c>
      <c r="P59" s="180">
        <f t="shared" si="15"/>
        <v>11</v>
      </c>
      <c r="Q59" s="180">
        <f t="shared" si="16"/>
        <v>16</v>
      </c>
      <c r="R59" s="535" t="s">
        <v>342</v>
      </c>
      <c r="S59" s="913"/>
    </row>
    <row r="60" spans="1:19" ht="42.75" customHeight="1" x14ac:dyDescent="0.2">
      <c r="A60" s="913"/>
      <c r="B60" s="517" t="s">
        <v>381</v>
      </c>
      <c r="C60" s="183">
        <v>2.9999999999999996</v>
      </c>
      <c r="D60" s="183">
        <v>9.0000000000000036</v>
      </c>
      <c r="E60" s="183">
        <v>1</v>
      </c>
      <c r="F60" s="183">
        <v>16.000000000000004</v>
      </c>
      <c r="G60" s="183">
        <v>2</v>
      </c>
      <c r="H60" s="183">
        <v>11.000000000000002</v>
      </c>
      <c r="I60" s="183">
        <v>3.0000000000000004</v>
      </c>
      <c r="J60" s="183">
        <v>1.0000000000000002</v>
      </c>
      <c r="K60" s="183">
        <v>1.0000000000000004</v>
      </c>
      <c r="L60" s="183">
        <v>1</v>
      </c>
      <c r="M60" s="183">
        <v>0</v>
      </c>
      <c r="N60" s="183">
        <v>0</v>
      </c>
      <c r="O60" s="180">
        <f t="shared" si="15"/>
        <v>10</v>
      </c>
      <c r="P60" s="180">
        <f t="shared" si="15"/>
        <v>38.000000000000007</v>
      </c>
      <c r="Q60" s="180">
        <f t="shared" si="16"/>
        <v>48.000000000000007</v>
      </c>
      <c r="R60" s="543" t="s">
        <v>456</v>
      </c>
      <c r="S60" s="913"/>
    </row>
    <row r="61" spans="1:19" ht="29.1" customHeight="1" thickBot="1" x14ac:dyDescent="0.25">
      <c r="A61" s="914"/>
      <c r="B61" s="520" t="s">
        <v>39</v>
      </c>
      <c r="C61" s="185">
        <f>SUM(C54:C60)</f>
        <v>2.9999999999999996</v>
      </c>
      <c r="D61" s="185">
        <f t="shared" ref="D61:Q61" si="17">SUM(D54:D60)</f>
        <v>11.000000000000004</v>
      </c>
      <c r="E61" s="185">
        <f t="shared" si="17"/>
        <v>2</v>
      </c>
      <c r="F61" s="185">
        <f t="shared" si="17"/>
        <v>34</v>
      </c>
      <c r="G61" s="185">
        <f t="shared" si="17"/>
        <v>2</v>
      </c>
      <c r="H61" s="185">
        <f t="shared" si="17"/>
        <v>49</v>
      </c>
      <c r="I61" s="185">
        <f t="shared" si="17"/>
        <v>4.0000000000000009</v>
      </c>
      <c r="J61" s="185">
        <f t="shared" si="17"/>
        <v>46</v>
      </c>
      <c r="K61" s="185">
        <f t="shared" si="17"/>
        <v>2.0000000000000004</v>
      </c>
      <c r="L61" s="185">
        <f t="shared" si="17"/>
        <v>79</v>
      </c>
      <c r="M61" s="185">
        <f t="shared" si="17"/>
        <v>5</v>
      </c>
      <c r="N61" s="185">
        <f t="shared" si="17"/>
        <v>125.00000000000003</v>
      </c>
      <c r="O61" s="185">
        <f t="shared" si="17"/>
        <v>18</v>
      </c>
      <c r="P61" s="185">
        <f t="shared" si="17"/>
        <v>344</v>
      </c>
      <c r="Q61" s="185">
        <f t="shared" si="17"/>
        <v>362</v>
      </c>
      <c r="R61" s="537" t="s">
        <v>22</v>
      </c>
      <c r="S61" s="914"/>
    </row>
    <row r="62" spans="1:19" ht="24.95" customHeight="1" x14ac:dyDescent="0.2">
      <c r="A62" s="177"/>
      <c r="B62" s="177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77"/>
      <c r="S62" s="179"/>
    </row>
    <row r="63" spans="1:19" ht="24.95" customHeight="1" x14ac:dyDescent="0.2">
      <c r="A63" s="177"/>
      <c r="B63" s="177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77"/>
      <c r="S63" s="179"/>
    </row>
    <row r="64" spans="1:19" ht="15.75" x14ac:dyDescent="0.2">
      <c r="A64" s="177"/>
      <c r="B64" s="177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77"/>
      <c r="S64" s="179"/>
    </row>
    <row r="65" spans="1:19" ht="24.95" customHeight="1" thickBot="1" x14ac:dyDescent="0.25">
      <c r="A65" s="915" t="s">
        <v>435</v>
      </c>
      <c r="B65" s="915"/>
      <c r="C65" s="915"/>
      <c r="D65" s="915"/>
      <c r="E65" s="915"/>
      <c r="F65" s="915"/>
      <c r="G65" s="915"/>
      <c r="H65" s="915"/>
      <c r="I65" s="915"/>
      <c r="J65" s="915"/>
      <c r="K65" s="915"/>
      <c r="L65" s="915"/>
      <c r="M65" s="915"/>
      <c r="N65" s="915"/>
      <c r="O65" s="915"/>
      <c r="P65" s="915"/>
      <c r="Q65" s="915"/>
      <c r="R65" s="916" t="s">
        <v>436</v>
      </c>
      <c r="S65" s="916"/>
    </row>
    <row r="66" spans="1:19" ht="33" customHeight="1" thickTop="1" x14ac:dyDescent="0.2">
      <c r="A66" s="711" t="s">
        <v>0</v>
      </c>
      <c r="B66" s="711" t="s">
        <v>185</v>
      </c>
      <c r="C66" s="910" t="s">
        <v>186</v>
      </c>
      <c r="D66" s="910"/>
      <c r="E66" s="711" t="s">
        <v>187</v>
      </c>
      <c r="F66" s="711"/>
      <c r="G66" s="711" t="s">
        <v>188</v>
      </c>
      <c r="H66" s="711"/>
      <c r="I66" s="711" t="s">
        <v>189</v>
      </c>
      <c r="J66" s="711"/>
      <c r="K66" s="711" t="s">
        <v>190</v>
      </c>
      <c r="L66" s="711"/>
      <c r="M66" s="711" t="s">
        <v>191</v>
      </c>
      <c r="N66" s="711"/>
      <c r="O66" s="711" t="s">
        <v>39</v>
      </c>
      <c r="P66" s="711"/>
      <c r="Q66" s="711"/>
      <c r="R66" s="711" t="s">
        <v>192</v>
      </c>
      <c r="S66" s="711" t="s">
        <v>152</v>
      </c>
    </row>
    <row r="67" spans="1:19" ht="20.100000000000001" customHeight="1" x14ac:dyDescent="0.2">
      <c r="A67" s="712"/>
      <c r="B67" s="712"/>
      <c r="C67" s="911" t="s">
        <v>193</v>
      </c>
      <c r="D67" s="911"/>
      <c r="E67" s="911" t="s">
        <v>194</v>
      </c>
      <c r="F67" s="911"/>
      <c r="G67" s="911" t="s">
        <v>195</v>
      </c>
      <c r="H67" s="911"/>
      <c r="I67" s="911" t="s">
        <v>196</v>
      </c>
      <c r="J67" s="911"/>
      <c r="K67" s="911" t="s">
        <v>197</v>
      </c>
      <c r="L67" s="911"/>
      <c r="M67" s="911" t="s">
        <v>198</v>
      </c>
      <c r="N67" s="911"/>
      <c r="O67" s="911" t="s">
        <v>22</v>
      </c>
      <c r="P67" s="911"/>
      <c r="Q67" s="911"/>
      <c r="R67" s="712"/>
      <c r="S67" s="712"/>
    </row>
    <row r="68" spans="1:19" ht="20.100000000000001" customHeight="1" x14ac:dyDescent="0.2">
      <c r="A68" s="712"/>
      <c r="B68" s="712"/>
      <c r="C68" s="509" t="s">
        <v>163</v>
      </c>
      <c r="D68" s="509" t="s">
        <v>164</v>
      </c>
      <c r="E68" s="509" t="s">
        <v>163</v>
      </c>
      <c r="F68" s="509" t="s">
        <v>164</v>
      </c>
      <c r="G68" s="509" t="s">
        <v>163</v>
      </c>
      <c r="H68" s="509" t="s">
        <v>164</v>
      </c>
      <c r="I68" s="509" t="s">
        <v>163</v>
      </c>
      <c r="J68" s="509" t="s">
        <v>164</v>
      </c>
      <c r="K68" s="509" t="s">
        <v>163</v>
      </c>
      <c r="L68" s="509" t="s">
        <v>164</v>
      </c>
      <c r="M68" s="509" t="s">
        <v>163</v>
      </c>
      <c r="N68" s="509" t="s">
        <v>164</v>
      </c>
      <c r="O68" s="509" t="s">
        <v>163</v>
      </c>
      <c r="P68" s="509" t="s">
        <v>164</v>
      </c>
      <c r="Q68" s="509" t="s">
        <v>84</v>
      </c>
      <c r="R68" s="712"/>
      <c r="S68" s="712"/>
    </row>
    <row r="69" spans="1:19" ht="20.100000000000001" customHeight="1" thickBot="1" x14ac:dyDescent="0.25">
      <c r="A69" s="713"/>
      <c r="B69" s="713"/>
      <c r="C69" s="601" t="s">
        <v>359</v>
      </c>
      <c r="D69" s="601" t="s">
        <v>360</v>
      </c>
      <c r="E69" s="601" t="s">
        <v>359</v>
      </c>
      <c r="F69" s="601" t="s">
        <v>360</v>
      </c>
      <c r="G69" s="601" t="s">
        <v>359</v>
      </c>
      <c r="H69" s="601" t="s">
        <v>360</v>
      </c>
      <c r="I69" s="601" t="s">
        <v>359</v>
      </c>
      <c r="J69" s="601" t="s">
        <v>360</v>
      </c>
      <c r="K69" s="601" t="s">
        <v>359</v>
      </c>
      <c r="L69" s="601" t="s">
        <v>360</v>
      </c>
      <c r="M69" s="601" t="s">
        <v>359</v>
      </c>
      <c r="N69" s="601" t="s">
        <v>360</v>
      </c>
      <c r="O69" s="601" t="s">
        <v>359</v>
      </c>
      <c r="P69" s="601" t="s">
        <v>360</v>
      </c>
      <c r="Q69" s="602" t="s">
        <v>22</v>
      </c>
      <c r="R69" s="713"/>
      <c r="S69" s="713"/>
    </row>
    <row r="70" spans="1:19" ht="24.95" customHeight="1" x14ac:dyDescent="0.2">
      <c r="A70" s="912" t="s">
        <v>29</v>
      </c>
      <c r="B70" s="526" t="s">
        <v>199</v>
      </c>
      <c r="C70" s="180">
        <v>0</v>
      </c>
      <c r="D70" s="180">
        <v>0</v>
      </c>
      <c r="E70" s="180">
        <v>0</v>
      </c>
      <c r="F70" s="180">
        <v>1.0000000000000002</v>
      </c>
      <c r="G70" s="180">
        <v>0</v>
      </c>
      <c r="H70" s="180">
        <v>0</v>
      </c>
      <c r="I70" s="180">
        <v>0</v>
      </c>
      <c r="J70" s="180">
        <v>0.99999999999999989</v>
      </c>
      <c r="K70" s="180">
        <v>0</v>
      </c>
      <c r="L70" s="180">
        <v>2.0000000000000004</v>
      </c>
      <c r="M70" s="180">
        <v>0</v>
      </c>
      <c r="N70" s="180">
        <v>7</v>
      </c>
      <c r="O70" s="174">
        <f t="shared" ref="O70:P76" si="18">SUM(C70,E70,G70,I70,K70,M70)</f>
        <v>0</v>
      </c>
      <c r="P70" s="174">
        <f t="shared" si="18"/>
        <v>11</v>
      </c>
      <c r="Q70" s="174">
        <f>SUM(O70:P70)</f>
        <v>11</v>
      </c>
      <c r="R70" s="538" t="s">
        <v>200</v>
      </c>
      <c r="S70" s="912" t="s">
        <v>160</v>
      </c>
    </row>
    <row r="71" spans="1:19" ht="24.95" customHeight="1" x14ac:dyDescent="0.2">
      <c r="A71" s="913"/>
      <c r="B71" s="517" t="s">
        <v>201</v>
      </c>
      <c r="C71" s="181">
        <v>0</v>
      </c>
      <c r="D71" s="181">
        <v>0</v>
      </c>
      <c r="E71" s="181">
        <v>0</v>
      </c>
      <c r="F71" s="181">
        <v>0</v>
      </c>
      <c r="G71" s="181">
        <v>0</v>
      </c>
      <c r="H71" s="181">
        <v>0.99999999999999989</v>
      </c>
      <c r="I71" s="181">
        <v>0</v>
      </c>
      <c r="J71" s="181">
        <v>1.0000000000000002</v>
      </c>
      <c r="K71" s="181">
        <v>0</v>
      </c>
      <c r="L71" s="181">
        <v>3.0000000000000004</v>
      </c>
      <c r="M71" s="181">
        <v>0</v>
      </c>
      <c r="N71" s="181">
        <v>3.9999999999999996</v>
      </c>
      <c r="O71" s="174">
        <f t="shared" si="18"/>
        <v>0</v>
      </c>
      <c r="P71" s="174">
        <f t="shared" si="18"/>
        <v>9</v>
      </c>
      <c r="Q71" s="174">
        <f t="shared" ref="Q71:Q76" si="19">SUM(O71:P71)</f>
        <v>9</v>
      </c>
      <c r="R71" s="535" t="s">
        <v>202</v>
      </c>
      <c r="S71" s="913"/>
    </row>
    <row r="72" spans="1:19" ht="24.95" customHeight="1" x14ac:dyDescent="0.2">
      <c r="A72" s="913"/>
      <c r="B72" s="518" t="s">
        <v>203</v>
      </c>
      <c r="C72" s="181">
        <v>0</v>
      </c>
      <c r="D72" s="181">
        <v>0</v>
      </c>
      <c r="E72" s="181">
        <v>0</v>
      </c>
      <c r="F72" s="181">
        <v>0</v>
      </c>
      <c r="G72" s="181">
        <v>0</v>
      </c>
      <c r="H72" s="181">
        <v>0</v>
      </c>
      <c r="I72" s="181">
        <v>0</v>
      </c>
      <c r="J72" s="181">
        <v>0</v>
      </c>
      <c r="K72" s="181">
        <v>0</v>
      </c>
      <c r="L72" s="181">
        <v>1.0000000000000002</v>
      </c>
      <c r="M72" s="181">
        <v>0</v>
      </c>
      <c r="N72" s="181">
        <v>5</v>
      </c>
      <c r="O72" s="174">
        <f t="shared" si="18"/>
        <v>0</v>
      </c>
      <c r="P72" s="174">
        <f t="shared" si="18"/>
        <v>6</v>
      </c>
      <c r="Q72" s="174">
        <f t="shared" si="19"/>
        <v>6</v>
      </c>
      <c r="R72" s="535" t="s">
        <v>204</v>
      </c>
      <c r="S72" s="913"/>
    </row>
    <row r="73" spans="1:19" ht="24.95" customHeight="1" x14ac:dyDescent="0.2">
      <c r="A73" s="913"/>
      <c r="B73" s="518" t="s">
        <v>205</v>
      </c>
      <c r="C73" s="181">
        <v>0</v>
      </c>
      <c r="D73" s="181">
        <v>0</v>
      </c>
      <c r="E73" s="181">
        <v>0</v>
      </c>
      <c r="F73" s="181">
        <v>12</v>
      </c>
      <c r="G73" s="181">
        <v>0</v>
      </c>
      <c r="H73" s="181">
        <v>14.999999999999996</v>
      </c>
      <c r="I73" s="181">
        <v>0</v>
      </c>
      <c r="J73" s="181">
        <v>7</v>
      </c>
      <c r="K73" s="181">
        <v>0</v>
      </c>
      <c r="L73" s="181">
        <v>2.0000000000000004</v>
      </c>
      <c r="M73" s="181">
        <v>0</v>
      </c>
      <c r="N73" s="181">
        <v>3.9999999999999996</v>
      </c>
      <c r="O73" s="174">
        <f t="shared" si="18"/>
        <v>0</v>
      </c>
      <c r="P73" s="174">
        <f t="shared" si="18"/>
        <v>40</v>
      </c>
      <c r="Q73" s="174">
        <f t="shared" si="19"/>
        <v>40</v>
      </c>
      <c r="R73" s="536" t="s">
        <v>341</v>
      </c>
      <c r="S73" s="913"/>
    </row>
    <row r="74" spans="1:19" ht="24.95" customHeight="1" x14ac:dyDescent="0.2">
      <c r="A74" s="913"/>
      <c r="B74" s="519" t="s">
        <v>207</v>
      </c>
      <c r="C74" s="181">
        <v>0</v>
      </c>
      <c r="D74" s="181">
        <v>0</v>
      </c>
      <c r="E74" s="181">
        <v>3</v>
      </c>
      <c r="F74" s="181">
        <v>0</v>
      </c>
      <c r="G74" s="181">
        <v>0.99999999999999989</v>
      </c>
      <c r="H74" s="181">
        <v>0</v>
      </c>
      <c r="I74" s="181">
        <v>0</v>
      </c>
      <c r="J74" s="181">
        <v>0</v>
      </c>
      <c r="K74" s="181">
        <v>0</v>
      </c>
      <c r="L74" s="181">
        <v>0</v>
      </c>
      <c r="M74" s="181">
        <v>0</v>
      </c>
      <c r="N74" s="181">
        <v>0</v>
      </c>
      <c r="O74" s="174">
        <f t="shared" si="18"/>
        <v>4</v>
      </c>
      <c r="P74" s="174">
        <f t="shared" si="18"/>
        <v>0</v>
      </c>
      <c r="Q74" s="174">
        <f t="shared" si="19"/>
        <v>4</v>
      </c>
      <c r="R74" s="535" t="s">
        <v>340</v>
      </c>
      <c r="S74" s="913"/>
    </row>
    <row r="75" spans="1:19" ht="33" customHeight="1" x14ac:dyDescent="0.2">
      <c r="A75" s="913"/>
      <c r="B75" s="518" t="s">
        <v>209</v>
      </c>
      <c r="C75" s="181">
        <v>0</v>
      </c>
      <c r="D75" s="181">
        <v>0</v>
      </c>
      <c r="E75" s="181">
        <v>0</v>
      </c>
      <c r="F75" s="181">
        <v>1.0000000000000002</v>
      </c>
      <c r="G75" s="181">
        <v>0</v>
      </c>
      <c r="H75" s="181">
        <v>1.0000000000000002</v>
      </c>
      <c r="I75" s="181">
        <v>0</v>
      </c>
      <c r="J75" s="181">
        <v>0</v>
      </c>
      <c r="K75" s="181">
        <v>0</v>
      </c>
      <c r="L75" s="181">
        <v>0</v>
      </c>
      <c r="M75" s="181">
        <v>0</v>
      </c>
      <c r="N75" s="181">
        <v>1.0000000000000002</v>
      </c>
      <c r="O75" s="174">
        <f t="shared" si="18"/>
        <v>0</v>
      </c>
      <c r="P75" s="174">
        <f t="shared" si="18"/>
        <v>3.0000000000000009</v>
      </c>
      <c r="Q75" s="174">
        <f t="shared" si="19"/>
        <v>3.0000000000000009</v>
      </c>
      <c r="R75" s="535" t="s">
        <v>342</v>
      </c>
      <c r="S75" s="913"/>
    </row>
    <row r="76" spans="1:19" ht="38.25" customHeight="1" x14ac:dyDescent="0.2">
      <c r="A76" s="913"/>
      <c r="B76" s="517" t="s">
        <v>381</v>
      </c>
      <c r="C76" s="183">
        <v>1.9999999999999998</v>
      </c>
      <c r="D76" s="183">
        <v>2</v>
      </c>
      <c r="E76" s="183">
        <v>4.0000000000000009</v>
      </c>
      <c r="F76" s="183">
        <v>4.0000000000000009</v>
      </c>
      <c r="G76" s="183">
        <v>0</v>
      </c>
      <c r="H76" s="183">
        <v>0</v>
      </c>
      <c r="I76" s="183">
        <v>1.0000000000000002</v>
      </c>
      <c r="J76" s="183">
        <v>0</v>
      </c>
      <c r="K76" s="183">
        <v>0</v>
      </c>
      <c r="L76" s="183">
        <v>0</v>
      </c>
      <c r="M76" s="183">
        <v>0</v>
      </c>
      <c r="N76" s="183">
        <v>0</v>
      </c>
      <c r="O76" s="174">
        <f t="shared" si="18"/>
        <v>7.0000000000000009</v>
      </c>
      <c r="P76" s="174">
        <f t="shared" si="18"/>
        <v>6.0000000000000009</v>
      </c>
      <c r="Q76" s="174">
        <f t="shared" si="19"/>
        <v>13.000000000000002</v>
      </c>
      <c r="R76" s="543" t="s">
        <v>456</v>
      </c>
      <c r="S76" s="913"/>
    </row>
    <row r="77" spans="1:19" ht="29.1" customHeight="1" thickBot="1" x14ac:dyDescent="0.25">
      <c r="A77" s="914"/>
      <c r="B77" s="520" t="s">
        <v>39</v>
      </c>
      <c r="C77" s="185">
        <f>SUM(C70:C76)</f>
        <v>1.9999999999999998</v>
      </c>
      <c r="D77" s="185">
        <f t="shared" ref="D77:Q77" si="20">SUM(D70:D76)</f>
        <v>2</v>
      </c>
      <c r="E77" s="185">
        <f t="shared" si="20"/>
        <v>7.0000000000000009</v>
      </c>
      <c r="F77" s="185">
        <f t="shared" si="20"/>
        <v>18</v>
      </c>
      <c r="G77" s="185">
        <f t="shared" si="20"/>
        <v>0.99999999999999989</v>
      </c>
      <c r="H77" s="185">
        <f t="shared" si="20"/>
        <v>16.999999999999996</v>
      </c>
      <c r="I77" s="185">
        <f t="shared" si="20"/>
        <v>1.0000000000000002</v>
      </c>
      <c r="J77" s="185">
        <f t="shared" si="20"/>
        <v>9</v>
      </c>
      <c r="K77" s="185">
        <f t="shared" si="20"/>
        <v>0</v>
      </c>
      <c r="L77" s="185">
        <f t="shared" si="20"/>
        <v>8.0000000000000018</v>
      </c>
      <c r="M77" s="185">
        <f t="shared" si="20"/>
        <v>0</v>
      </c>
      <c r="N77" s="185">
        <f t="shared" si="20"/>
        <v>21</v>
      </c>
      <c r="O77" s="185">
        <f t="shared" si="20"/>
        <v>11</v>
      </c>
      <c r="P77" s="185">
        <f t="shared" si="20"/>
        <v>75</v>
      </c>
      <c r="Q77" s="185">
        <f t="shared" si="20"/>
        <v>86</v>
      </c>
      <c r="R77" s="537" t="s">
        <v>22</v>
      </c>
      <c r="S77" s="914"/>
    </row>
    <row r="78" spans="1:19" ht="24.95" customHeight="1" x14ac:dyDescent="0.2">
      <c r="A78" s="912" t="s">
        <v>30</v>
      </c>
      <c r="B78" s="526" t="s">
        <v>199</v>
      </c>
      <c r="C78" s="298" t="s">
        <v>371</v>
      </c>
      <c r="D78" s="298" t="s">
        <v>371</v>
      </c>
      <c r="E78" s="298" t="s">
        <v>371</v>
      </c>
      <c r="F78" s="298" t="s">
        <v>371</v>
      </c>
      <c r="G78" s="298" t="s">
        <v>371</v>
      </c>
      <c r="H78" s="298" t="s">
        <v>371</v>
      </c>
      <c r="I78" s="298" t="s">
        <v>371</v>
      </c>
      <c r="J78" s="298" t="s">
        <v>371</v>
      </c>
      <c r="K78" s="298" t="s">
        <v>371</v>
      </c>
      <c r="L78" s="298" t="s">
        <v>371</v>
      </c>
      <c r="M78" s="298" t="s">
        <v>371</v>
      </c>
      <c r="N78" s="298" t="s">
        <v>371</v>
      </c>
      <c r="O78" s="298" t="s">
        <v>371</v>
      </c>
      <c r="P78" s="298" t="s">
        <v>371</v>
      </c>
      <c r="Q78" s="298" t="s">
        <v>371</v>
      </c>
      <c r="R78" s="538" t="s">
        <v>200</v>
      </c>
      <c r="S78" s="912" t="s">
        <v>161</v>
      </c>
    </row>
    <row r="79" spans="1:19" ht="24.95" customHeight="1" x14ac:dyDescent="0.2">
      <c r="A79" s="913"/>
      <c r="B79" s="517" t="s">
        <v>201</v>
      </c>
      <c r="C79" s="250" t="s">
        <v>371</v>
      </c>
      <c r="D79" s="250" t="s">
        <v>371</v>
      </c>
      <c r="E79" s="250" t="s">
        <v>371</v>
      </c>
      <c r="F79" s="250" t="s">
        <v>371</v>
      </c>
      <c r="G79" s="250" t="s">
        <v>371</v>
      </c>
      <c r="H79" s="250" t="s">
        <v>371</v>
      </c>
      <c r="I79" s="250" t="s">
        <v>371</v>
      </c>
      <c r="J79" s="250" t="s">
        <v>371</v>
      </c>
      <c r="K79" s="250" t="s">
        <v>371</v>
      </c>
      <c r="L79" s="250" t="s">
        <v>371</v>
      </c>
      <c r="M79" s="250" t="s">
        <v>371</v>
      </c>
      <c r="N79" s="250" t="s">
        <v>371</v>
      </c>
      <c r="O79" s="250" t="s">
        <v>371</v>
      </c>
      <c r="P79" s="250" t="s">
        <v>371</v>
      </c>
      <c r="Q79" s="250" t="s">
        <v>371</v>
      </c>
      <c r="R79" s="535" t="s">
        <v>202</v>
      </c>
      <c r="S79" s="913"/>
    </row>
    <row r="80" spans="1:19" ht="24.95" customHeight="1" x14ac:dyDescent="0.2">
      <c r="A80" s="913"/>
      <c r="B80" s="518" t="s">
        <v>203</v>
      </c>
      <c r="C80" s="250" t="s">
        <v>371</v>
      </c>
      <c r="D80" s="250" t="s">
        <v>371</v>
      </c>
      <c r="E80" s="250" t="s">
        <v>371</v>
      </c>
      <c r="F80" s="250" t="s">
        <v>371</v>
      </c>
      <c r="G80" s="250" t="s">
        <v>371</v>
      </c>
      <c r="H80" s="250" t="s">
        <v>371</v>
      </c>
      <c r="I80" s="250" t="s">
        <v>371</v>
      </c>
      <c r="J80" s="250" t="s">
        <v>371</v>
      </c>
      <c r="K80" s="250" t="s">
        <v>371</v>
      </c>
      <c r="L80" s="250" t="s">
        <v>371</v>
      </c>
      <c r="M80" s="250" t="s">
        <v>371</v>
      </c>
      <c r="N80" s="250" t="s">
        <v>371</v>
      </c>
      <c r="O80" s="250" t="s">
        <v>371</v>
      </c>
      <c r="P80" s="250" t="s">
        <v>371</v>
      </c>
      <c r="Q80" s="250" t="s">
        <v>371</v>
      </c>
      <c r="R80" s="535" t="s">
        <v>204</v>
      </c>
      <c r="S80" s="913"/>
    </row>
    <row r="81" spans="1:19" ht="24.95" customHeight="1" x14ac:dyDescent="0.2">
      <c r="A81" s="913"/>
      <c r="B81" s="518" t="s">
        <v>205</v>
      </c>
      <c r="C81" s="250" t="s">
        <v>371</v>
      </c>
      <c r="D81" s="250" t="s">
        <v>371</v>
      </c>
      <c r="E81" s="250" t="s">
        <v>371</v>
      </c>
      <c r="F81" s="250" t="s">
        <v>371</v>
      </c>
      <c r="G81" s="250" t="s">
        <v>371</v>
      </c>
      <c r="H81" s="250" t="s">
        <v>371</v>
      </c>
      <c r="I81" s="250" t="s">
        <v>371</v>
      </c>
      <c r="J81" s="250" t="s">
        <v>371</v>
      </c>
      <c r="K81" s="250" t="s">
        <v>371</v>
      </c>
      <c r="L81" s="250" t="s">
        <v>371</v>
      </c>
      <c r="M81" s="250" t="s">
        <v>371</v>
      </c>
      <c r="N81" s="250" t="s">
        <v>371</v>
      </c>
      <c r="O81" s="250" t="s">
        <v>371</v>
      </c>
      <c r="P81" s="250" t="s">
        <v>371</v>
      </c>
      <c r="Q81" s="250" t="s">
        <v>371</v>
      </c>
      <c r="R81" s="536" t="s">
        <v>341</v>
      </c>
      <c r="S81" s="913"/>
    </row>
    <row r="82" spans="1:19" ht="24.95" customHeight="1" x14ac:dyDescent="0.2">
      <c r="A82" s="913"/>
      <c r="B82" s="519" t="s">
        <v>207</v>
      </c>
      <c r="C82" s="250" t="s">
        <v>371</v>
      </c>
      <c r="D82" s="250" t="s">
        <v>371</v>
      </c>
      <c r="E82" s="250" t="s">
        <v>371</v>
      </c>
      <c r="F82" s="250" t="s">
        <v>371</v>
      </c>
      <c r="G82" s="250" t="s">
        <v>371</v>
      </c>
      <c r="H82" s="250" t="s">
        <v>371</v>
      </c>
      <c r="I82" s="250" t="s">
        <v>371</v>
      </c>
      <c r="J82" s="250" t="s">
        <v>371</v>
      </c>
      <c r="K82" s="250" t="s">
        <v>371</v>
      </c>
      <c r="L82" s="250" t="s">
        <v>371</v>
      </c>
      <c r="M82" s="250" t="s">
        <v>371</v>
      </c>
      <c r="N82" s="250" t="s">
        <v>371</v>
      </c>
      <c r="O82" s="250" t="s">
        <v>371</v>
      </c>
      <c r="P82" s="250" t="s">
        <v>371</v>
      </c>
      <c r="Q82" s="250" t="s">
        <v>371</v>
      </c>
      <c r="R82" s="535" t="s">
        <v>340</v>
      </c>
      <c r="S82" s="913"/>
    </row>
    <row r="83" spans="1:19" ht="31.5" customHeight="1" x14ac:dyDescent="0.2">
      <c r="A83" s="913"/>
      <c r="B83" s="518" t="s">
        <v>209</v>
      </c>
      <c r="C83" s="250" t="s">
        <v>371</v>
      </c>
      <c r="D83" s="250" t="s">
        <v>371</v>
      </c>
      <c r="E83" s="250" t="s">
        <v>371</v>
      </c>
      <c r="F83" s="250" t="s">
        <v>371</v>
      </c>
      <c r="G83" s="250" t="s">
        <v>371</v>
      </c>
      <c r="H83" s="250" t="s">
        <v>371</v>
      </c>
      <c r="I83" s="250" t="s">
        <v>371</v>
      </c>
      <c r="J83" s="250" t="s">
        <v>371</v>
      </c>
      <c r="K83" s="250" t="s">
        <v>371</v>
      </c>
      <c r="L83" s="250" t="s">
        <v>371</v>
      </c>
      <c r="M83" s="250" t="s">
        <v>371</v>
      </c>
      <c r="N83" s="250" t="s">
        <v>371</v>
      </c>
      <c r="O83" s="250" t="s">
        <v>371</v>
      </c>
      <c r="P83" s="250" t="s">
        <v>371</v>
      </c>
      <c r="Q83" s="250" t="s">
        <v>371</v>
      </c>
      <c r="R83" s="535" t="s">
        <v>342</v>
      </c>
      <c r="S83" s="913"/>
    </row>
    <row r="84" spans="1:19" ht="39.75" customHeight="1" x14ac:dyDescent="0.2">
      <c r="A84" s="913"/>
      <c r="B84" s="517" t="s">
        <v>381</v>
      </c>
      <c r="C84" s="250" t="s">
        <v>371</v>
      </c>
      <c r="D84" s="250" t="s">
        <v>371</v>
      </c>
      <c r="E84" s="250" t="s">
        <v>371</v>
      </c>
      <c r="F84" s="250" t="s">
        <v>371</v>
      </c>
      <c r="G84" s="250" t="s">
        <v>371</v>
      </c>
      <c r="H84" s="250" t="s">
        <v>371</v>
      </c>
      <c r="I84" s="250" t="s">
        <v>371</v>
      </c>
      <c r="J84" s="250" t="s">
        <v>371</v>
      </c>
      <c r="K84" s="250" t="s">
        <v>371</v>
      </c>
      <c r="L84" s="250" t="s">
        <v>371</v>
      </c>
      <c r="M84" s="250" t="s">
        <v>371</v>
      </c>
      <c r="N84" s="250" t="s">
        <v>371</v>
      </c>
      <c r="O84" s="250" t="s">
        <v>371</v>
      </c>
      <c r="P84" s="250" t="s">
        <v>371</v>
      </c>
      <c r="Q84" s="250" t="s">
        <v>371</v>
      </c>
      <c r="R84" s="543" t="s">
        <v>456</v>
      </c>
      <c r="S84" s="913"/>
    </row>
    <row r="85" spans="1:19" ht="24.95" customHeight="1" thickBot="1" x14ac:dyDescent="0.25">
      <c r="A85" s="914"/>
      <c r="B85" s="520" t="s">
        <v>39</v>
      </c>
      <c r="C85" s="251" t="s">
        <v>371</v>
      </c>
      <c r="D85" s="251" t="s">
        <v>371</v>
      </c>
      <c r="E85" s="251" t="s">
        <v>371</v>
      </c>
      <c r="F85" s="251" t="s">
        <v>371</v>
      </c>
      <c r="G85" s="251" t="s">
        <v>371</v>
      </c>
      <c r="H85" s="251" t="s">
        <v>371</v>
      </c>
      <c r="I85" s="251" t="s">
        <v>371</v>
      </c>
      <c r="J85" s="251" t="s">
        <v>371</v>
      </c>
      <c r="K85" s="251" t="s">
        <v>371</v>
      </c>
      <c r="L85" s="251" t="s">
        <v>371</v>
      </c>
      <c r="M85" s="251" t="s">
        <v>371</v>
      </c>
      <c r="N85" s="251" t="s">
        <v>371</v>
      </c>
      <c r="O85" s="251" t="s">
        <v>371</v>
      </c>
      <c r="P85" s="251" t="s">
        <v>371</v>
      </c>
      <c r="Q85" s="251" t="s">
        <v>371</v>
      </c>
      <c r="R85" s="537" t="s">
        <v>22</v>
      </c>
      <c r="S85" s="914"/>
    </row>
    <row r="86" spans="1:19" ht="24.95" customHeight="1" x14ac:dyDescent="0.2">
      <c r="A86" s="919" t="s">
        <v>75</v>
      </c>
      <c r="B86" s="526" t="s">
        <v>199</v>
      </c>
      <c r="C86" s="180">
        <v>0</v>
      </c>
      <c r="D86" s="180">
        <v>0</v>
      </c>
      <c r="E86" s="180">
        <v>0</v>
      </c>
      <c r="F86" s="180">
        <v>0</v>
      </c>
      <c r="G86" s="180">
        <v>0</v>
      </c>
      <c r="H86" s="180">
        <v>0</v>
      </c>
      <c r="I86" s="180">
        <v>0</v>
      </c>
      <c r="J86" s="180">
        <v>0</v>
      </c>
      <c r="K86" s="180">
        <v>0</v>
      </c>
      <c r="L86" s="180">
        <v>4.0000000000000009</v>
      </c>
      <c r="M86" s="180">
        <v>0</v>
      </c>
      <c r="N86" s="180">
        <v>10</v>
      </c>
      <c r="O86" s="174">
        <f t="shared" ref="O86:P92" si="21">SUM(C86,E86,G86,I86,K86,M86)</f>
        <v>0</v>
      </c>
      <c r="P86" s="174">
        <f t="shared" si="21"/>
        <v>14</v>
      </c>
      <c r="Q86" s="174">
        <f>SUM(O86:P86)</f>
        <v>14</v>
      </c>
      <c r="R86" s="538" t="s">
        <v>200</v>
      </c>
      <c r="S86" s="919" t="s">
        <v>165</v>
      </c>
    </row>
    <row r="87" spans="1:19" ht="24.95" customHeight="1" x14ac:dyDescent="0.2">
      <c r="A87" s="712"/>
      <c r="B87" s="517" t="s">
        <v>201</v>
      </c>
      <c r="C87" s="181">
        <v>0</v>
      </c>
      <c r="D87" s="181">
        <v>0</v>
      </c>
      <c r="E87" s="181">
        <v>0</v>
      </c>
      <c r="F87" s="181">
        <v>0</v>
      </c>
      <c r="G87" s="181">
        <v>0</v>
      </c>
      <c r="H87" s="181">
        <v>0</v>
      </c>
      <c r="I87" s="181">
        <v>0</v>
      </c>
      <c r="J87" s="181">
        <v>2.0000000000000004</v>
      </c>
      <c r="K87" s="181">
        <v>0</v>
      </c>
      <c r="L87" s="181">
        <v>2</v>
      </c>
      <c r="M87" s="181">
        <v>0</v>
      </c>
      <c r="N87" s="181">
        <v>2</v>
      </c>
      <c r="O87" s="174">
        <f t="shared" si="21"/>
        <v>0</v>
      </c>
      <c r="P87" s="174">
        <f t="shared" si="21"/>
        <v>6</v>
      </c>
      <c r="Q87" s="174">
        <f t="shared" ref="Q87:Q92" si="22">SUM(O87:P87)</f>
        <v>6</v>
      </c>
      <c r="R87" s="535" t="s">
        <v>202</v>
      </c>
      <c r="S87" s="712"/>
    </row>
    <row r="88" spans="1:19" ht="24.95" customHeight="1" x14ac:dyDescent="0.2">
      <c r="A88" s="712"/>
      <c r="B88" s="518" t="s">
        <v>203</v>
      </c>
      <c r="C88" s="181">
        <v>0</v>
      </c>
      <c r="D88" s="181">
        <v>0</v>
      </c>
      <c r="E88" s="181">
        <v>0</v>
      </c>
      <c r="F88" s="181">
        <v>0</v>
      </c>
      <c r="G88" s="181">
        <v>0</v>
      </c>
      <c r="H88" s="181">
        <v>4.9999999999999991</v>
      </c>
      <c r="I88" s="181">
        <v>0</v>
      </c>
      <c r="J88" s="181">
        <v>1.0000000000000002</v>
      </c>
      <c r="K88" s="181">
        <v>0</v>
      </c>
      <c r="L88" s="181">
        <v>4.0000000000000009</v>
      </c>
      <c r="M88" s="181">
        <v>0</v>
      </c>
      <c r="N88" s="181">
        <v>4.9999999999999991</v>
      </c>
      <c r="O88" s="174">
        <f t="shared" si="21"/>
        <v>0</v>
      </c>
      <c r="P88" s="174">
        <f t="shared" si="21"/>
        <v>15</v>
      </c>
      <c r="Q88" s="174">
        <f t="shared" si="22"/>
        <v>15</v>
      </c>
      <c r="R88" s="535" t="s">
        <v>204</v>
      </c>
      <c r="S88" s="712"/>
    </row>
    <row r="89" spans="1:19" ht="24.95" customHeight="1" x14ac:dyDescent="0.2">
      <c r="A89" s="712"/>
      <c r="B89" s="518" t="s">
        <v>205</v>
      </c>
      <c r="C89" s="181">
        <v>0</v>
      </c>
      <c r="D89" s="181">
        <v>3</v>
      </c>
      <c r="E89" s="181">
        <v>0</v>
      </c>
      <c r="F89" s="181">
        <v>24</v>
      </c>
      <c r="G89" s="181">
        <v>0</v>
      </c>
      <c r="H89" s="181">
        <v>17</v>
      </c>
      <c r="I89" s="181">
        <v>0</v>
      </c>
      <c r="J89" s="181">
        <v>8.0000000000000018</v>
      </c>
      <c r="K89" s="181">
        <v>0</v>
      </c>
      <c r="L89" s="181">
        <v>8.0000000000000018</v>
      </c>
      <c r="M89" s="181">
        <v>0</v>
      </c>
      <c r="N89" s="181">
        <v>0</v>
      </c>
      <c r="O89" s="174">
        <f t="shared" si="21"/>
        <v>0</v>
      </c>
      <c r="P89" s="174">
        <f t="shared" si="21"/>
        <v>60</v>
      </c>
      <c r="Q89" s="174">
        <f t="shared" si="22"/>
        <v>60</v>
      </c>
      <c r="R89" s="536" t="s">
        <v>341</v>
      </c>
      <c r="S89" s="712"/>
    </row>
    <row r="90" spans="1:19" ht="24.95" customHeight="1" x14ac:dyDescent="0.2">
      <c r="A90" s="712"/>
      <c r="B90" s="519" t="s">
        <v>207</v>
      </c>
      <c r="C90" s="181">
        <v>0</v>
      </c>
      <c r="D90" s="181">
        <v>0</v>
      </c>
      <c r="E90" s="181">
        <v>0</v>
      </c>
      <c r="F90" s="181">
        <v>1</v>
      </c>
      <c r="G90" s="181">
        <v>0</v>
      </c>
      <c r="H90" s="181">
        <v>1</v>
      </c>
      <c r="I90" s="181">
        <v>0</v>
      </c>
      <c r="J90" s="181">
        <v>2</v>
      </c>
      <c r="K90" s="181">
        <v>0</v>
      </c>
      <c r="L90" s="181">
        <v>0</v>
      </c>
      <c r="M90" s="181">
        <v>0</v>
      </c>
      <c r="N90" s="181">
        <v>0</v>
      </c>
      <c r="O90" s="174">
        <f t="shared" si="21"/>
        <v>0</v>
      </c>
      <c r="P90" s="174">
        <f t="shared" si="21"/>
        <v>4</v>
      </c>
      <c r="Q90" s="174">
        <f t="shared" si="22"/>
        <v>4</v>
      </c>
      <c r="R90" s="535" t="s">
        <v>340</v>
      </c>
      <c r="S90" s="712"/>
    </row>
    <row r="91" spans="1:19" ht="30.75" customHeight="1" x14ac:dyDescent="0.2">
      <c r="A91" s="712"/>
      <c r="B91" s="518" t="s">
        <v>209</v>
      </c>
      <c r="C91" s="181">
        <v>0</v>
      </c>
      <c r="D91" s="181">
        <v>0</v>
      </c>
      <c r="E91" s="181">
        <v>0</v>
      </c>
      <c r="F91" s="181">
        <v>1.0000000000000002</v>
      </c>
      <c r="G91" s="181">
        <v>0</v>
      </c>
      <c r="H91" s="181">
        <v>0</v>
      </c>
      <c r="I91" s="181">
        <v>0</v>
      </c>
      <c r="J91" s="181">
        <v>8</v>
      </c>
      <c r="K91" s="181">
        <v>0</v>
      </c>
      <c r="L91" s="181">
        <v>0</v>
      </c>
      <c r="M91" s="181">
        <v>0</v>
      </c>
      <c r="N91" s="181">
        <v>4.9999999999999991</v>
      </c>
      <c r="O91" s="174">
        <f t="shared" si="21"/>
        <v>0</v>
      </c>
      <c r="P91" s="174">
        <f t="shared" si="21"/>
        <v>14</v>
      </c>
      <c r="Q91" s="174">
        <f t="shared" si="22"/>
        <v>14</v>
      </c>
      <c r="R91" s="535" t="s">
        <v>342</v>
      </c>
      <c r="S91" s="712"/>
    </row>
    <row r="92" spans="1:19" ht="39.75" customHeight="1" x14ac:dyDescent="0.2">
      <c r="A92" s="712"/>
      <c r="B92" s="517" t="s">
        <v>381</v>
      </c>
      <c r="C92" s="183">
        <v>8</v>
      </c>
      <c r="D92" s="183">
        <v>4</v>
      </c>
      <c r="E92" s="183">
        <v>6</v>
      </c>
      <c r="F92" s="183">
        <v>4</v>
      </c>
      <c r="G92" s="183">
        <v>6</v>
      </c>
      <c r="H92" s="183">
        <v>0</v>
      </c>
      <c r="I92" s="183">
        <v>2</v>
      </c>
      <c r="J92" s="183">
        <v>0</v>
      </c>
      <c r="K92" s="183">
        <v>2.0000000000000004</v>
      </c>
      <c r="L92" s="183">
        <v>0</v>
      </c>
      <c r="M92" s="183">
        <v>0</v>
      </c>
      <c r="N92" s="183">
        <v>0</v>
      </c>
      <c r="O92" s="174">
        <f t="shared" si="21"/>
        <v>24</v>
      </c>
      <c r="P92" s="174">
        <f t="shared" si="21"/>
        <v>8</v>
      </c>
      <c r="Q92" s="174">
        <f t="shared" si="22"/>
        <v>32</v>
      </c>
      <c r="R92" s="543" t="s">
        <v>456</v>
      </c>
      <c r="S92" s="712"/>
    </row>
    <row r="93" spans="1:19" ht="29.1" customHeight="1" thickBot="1" x14ac:dyDescent="0.25">
      <c r="A93" s="713"/>
      <c r="B93" s="520" t="s">
        <v>39</v>
      </c>
      <c r="C93" s="185">
        <f>SUM(C86:C92)</f>
        <v>8</v>
      </c>
      <c r="D93" s="185">
        <f t="shared" ref="D93:Q93" si="23">SUM(D86:D92)</f>
        <v>7</v>
      </c>
      <c r="E93" s="185">
        <f t="shared" si="23"/>
        <v>6</v>
      </c>
      <c r="F93" s="185">
        <f t="shared" si="23"/>
        <v>30</v>
      </c>
      <c r="G93" s="185">
        <f t="shared" si="23"/>
        <v>6</v>
      </c>
      <c r="H93" s="185">
        <f t="shared" si="23"/>
        <v>23</v>
      </c>
      <c r="I93" s="185">
        <f t="shared" si="23"/>
        <v>2</v>
      </c>
      <c r="J93" s="185">
        <f t="shared" si="23"/>
        <v>21.000000000000004</v>
      </c>
      <c r="K93" s="185">
        <f t="shared" si="23"/>
        <v>2.0000000000000004</v>
      </c>
      <c r="L93" s="185">
        <f t="shared" si="23"/>
        <v>18.000000000000004</v>
      </c>
      <c r="M93" s="185">
        <f t="shared" si="23"/>
        <v>0</v>
      </c>
      <c r="N93" s="185">
        <f t="shared" si="23"/>
        <v>22</v>
      </c>
      <c r="O93" s="185">
        <f t="shared" si="23"/>
        <v>24</v>
      </c>
      <c r="P93" s="185">
        <f t="shared" si="23"/>
        <v>121</v>
      </c>
      <c r="Q93" s="185">
        <f t="shared" si="23"/>
        <v>145</v>
      </c>
      <c r="R93" s="537" t="s">
        <v>22</v>
      </c>
      <c r="S93" s="713"/>
    </row>
    <row r="94" spans="1:19" ht="24.95" customHeight="1" x14ac:dyDescent="0.2">
      <c r="A94" s="177"/>
      <c r="B94" s="177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78"/>
      <c r="P94" s="178"/>
      <c r="Q94" s="178"/>
      <c r="R94" s="177"/>
      <c r="S94" s="179"/>
    </row>
    <row r="95" spans="1:19" ht="29.25" customHeight="1" thickBot="1" x14ac:dyDescent="0.25">
      <c r="A95" s="915" t="s">
        <v>435</v>
      </c>
      <c r="B95" s="915"/>
      <c r="C95" s="915"/>
      <c r="D95" s="915"/>
      <c r="E95" s="915"/>
      <c r="F95" s="915"/>
      <c r="G95" s="915"/>
      <c r="H95" s="915"/>
      <c r="I95" s="915"/>
      <c r="J95" s="915"/>
      <c r="K95" s="915"/>
      <c r="L95" s="915"/>
      <c r="M95" s="915"/>
      <c r="N95" s="915"/>
      <c r="O95" s="915"/>
      <c r="P95" s="915"/>
      <c r="Q95" s="915"/>
      <c r="R95" s="916" t="s">
        <v>436</v>
      </c>
      <c r="S95" s="916"/>
    </row>
    <row r="96" spans="1:19" ht="35.25" customHeight="1" thickTop="1" x14ac:dyDescent="0.2">
      <c r="A96" s="711" t="s">
        <v>0</v>
      </c>
      <c r="B96" s="711" t="s">
        <v>185</v>
      </c>
      <c r="C96" s="910" t="s">
        <v>186</v>
      </c>
      <c r="D96" s="910"/>
      <c r="E96" s="711" t="s">
        <v>187</v>
      </c>
      <c r="F96" s="711"/>
      <c r="G96" s="711" t="s">
        <v>188</v>
      </c>
      <c r="H96" s="711"/>
      <c r="I96" s="711" t="s">
        <v>189</v>
      </c>
      <c r="J96" s="711"/>
      <c r="K96" s="711" t="s">
        <v>190</v>
      </c>
      <c r="L96" s="711"/>
      <c r="M96" s="711" t="s">
        <v>191</v>
      </c>
      <c r="N96" s="711"/>
      <c r="O96" s="711" t="s">
        <v>39</v>
      </c>
      <c r="P96" s="711"/>
      <c r="Q96" s="711"/>
      <c r="R96" s="711" t="s">
        <v>192</v>
      </c>
      <c r="S96" s="711" t="s">
        <v>152</v>
      </c>
    </row>
    <row r="97" spans="1:19" ht="20.100000000000001" customHeight="1" x14ac:dyDescent="0.2">
      <c r="A97" s="712"/>
      <c r="B97" s="712"/>
      <c r="C97" s="911" t="s">
        <v>193</v>
      </c>
      <c r="D97" s="911"/>
      <c r="E97" s="911" t="s">
        <v>194</v>
      </c>
      <c r="F97" s="911"/>
      <c r="G97" s="911" t="s">
        <v>195</v>
      </c>
      <c r="H97" s="911"/>
      <c r="I97" s="911" t="s">
        <v>196</v>
      </c>
      <c r="J97" s="911"/>
      <c r="K97" s="911" t="s">
        <v>197</v>
      </c>
      <c r="L97" s="911"/>
      <c r="M97" s="911" t="s">
        <v>198</v>
      </c>
      <c r="N97" s="911"/>
      <c r="O97" s="911" t="s">
        <v>22</v>
      </c>
      <c r="P97" s="911"/>
      <c r="Q97" s="911"/>
      <c r="R97" s="712"/>
      <c r="S97" s="712"/>
    </row>
    <row r="98" spans="1:19" ht="20.100000000000001" customHeight="1" x14ac:dyDescent="0.2">
      <c r="A98" s="712"/>
      <c r="B98" s="712"/>
      <c r="C98" s="509" t="s">
        <v>163</v>
      </c>
      <c r="D98" s="509" t="s">
        <v>164</v>
      </c>
      <c r="E98" s="509" t="s">
        <v>163</v>
      </c>
      <c r="F98" s="509" t="s">
        <v>164</v>
      </c>
      <c r="G98" s="509" t="s">
        <v>163</v>
      </c>
      <c r="H98" s="509" t="s">
        <v>164</v>
      </c>
      <c r="I98" s="509" t="s">
        <v>163</v>
      </c>
      <c r="J98" s="509" t="s">
        <v>164</v>
      </c>
      <c r="K98" s="509" t="s">
        <v>163</v>
      </c>
      <c r="L98" s="509" t="s">
        <v>164</v>
      </c>
      <c r="M98" s="509" t="s">
        <v>163</v>
      </c>
      <c r="N98" s="509" t="s">
        <v>164</v>
      </c>
      <c r="O98" s="509" t="s">
        <v>163</v>
      </c>
      <c r="P98" s="509" t="s">
        <v>164</v>
      </c>
      <c r="Q98" s="509" t="s">
        <v>84</v>
      </c>
      <c r="R98" s="712"/>
      <c r="S98" s="712"/>
    </row>
    <row r="99" spans="1:19" ht="20.100000000000001" customHeight="1" thickBot="1" x14ac:dyDescent="0.25">
      <c r="A99" s="713"/>
      <c r="B99" s="713"/>
      <c r="C99" s="601" t="s">
        <v>359</v>
      </c>
      <c r="D99" s="601" t="s">
        <v>360</v>
      </c>
      <c r="E99" s="601" t="s">
        <v>359</v>
      </c>
      <c r="F99" s="601" t="s">
        <v>360</v>
      </c>
      <c r="G99" s="601" t="s">
        <v>359</v>
      </c>
      <c r="H99" s="601" t="s">
        <v>360</v>
      </c>
      <c r="I99" s="601" t="s">
        <v>359</v>
      </c>
      <c r="J99" s="601" t="s">
        <v>360</v>
      </c>
      <c r="K99" s="601" t="s">
        <v>359</v>
      </c>
      <c r="L99" s="601" t="s">
        <v>360</v>
      </c>
      <c r="M99" s="601" t="s">
        <v>359</v>
      </c>
      <c r="N99" s="601" t="s">
        <v>360</v>
      </c>
      <c r="O99" s="601" t="s">
        <v>359</v>
      </c>
      <c r="P99" s="601" t="s">
        <v>360</v>
      </c>
      <c r="Q99" s="602" t="s">
        <v>22</v>
      </c>
      <c r="R99" s="713"/>
      <c r="S99" s="713"/>
    </row>
    <row r="100" spans="1:19" ht="24.95" customHeight="1" x14ac:dyDescent="0.2">
      <c r="A100" s="912" t="s">
        <v>32</v>
      </c>
      <c r="B100" s="526" t="s">
        <v>199</v>
      </c>
      <c r="C100" s="180">
        <v>0</v>
      </c>
      <c r="D100" s="180">
        <v>0</v>
      </c>
      <c r="E100" s="180">
        <v>0</v>
      </c>
      <c r="F100" s="180">
        <v>0</v>
      </c>
      <c r="G100" s="180">
        <v>0</v>
      </c>
      <c r="H100" s="180">
        <v>0</v>
      </c>
      <c r="I100" s="180">
        <v>0</v>
      </c>
      <c r="J100" s="180">
        <v>1</v>
      </c>
      <c r="K100" s="180">
        <v>0</v>
      </c>
      <c r="L100" s="180">
        <v>4.0000000000000009</v>
      </c>
      <c r="M100" s="180">
        <v>0</v>
      </c>
      <c r="N100" s="180">
        <v>25.999999999999996</v>
      </c>
      <c r="O100" s="174">
        <f t="shared" ref="O100:P106" si="24">SUM(C100,E100,G100,I100,K100,M100)</f>
        <v>0</v>
      </c>
      <c r="P100" s="174">
        <f t="shared" si="24"/>
        <v>30.999999999999996</v>
      </c>
      <c r="Q100" s="174">
        <f>SUM(O100:P100)</f>
        <v>30.999999999999996</v>
      </c>
      <c r="R100" s="538" t="s">
        <v>200</v>
      </c>
      <c r="S100" s="912" t="s">
        <v>166</v>
      </c>
    </row>
    <row r="101" spans="1:19" ht="24.95" customHeight="1" x14ac:dyDescent="0.2">
      <c r="A101" s="913"/>
      <c r="B101" s="517" t="s">
        <v>201</v>
      </c>
      <c r="C101" s="181">
        <v>0</v>
      </c>
      <c r="D101" s="181">
        <v>0</v>
      </c>
      <c r="E101" s="181">
        <v>0</v>
      </c>
      <c r="F101" s="181">
        <v>1.0000000000000004</v>
      </c>
      <c r="G101" s="181">
        <v>0</v>
      </c>
      <c r="H101" s="181">
        <v>1.0000000000000004</v>
      </c>
      <c r="I101" s="181">
        <v>0</v>
      </c>
      <c r="J101" s="181">
        <v>3.0000000000000004</v>
      </c>
      <c r="K101" s="181">
        <v>0</v>
      </c>
      <c r="L101" s="181">
        <v>12.000000000000002</v>
      </c>
      <c r="M101" s="181">
        <v>0</v>
      </c>
      <c r="N101" s="181">
        <v>12.000000000000002</v>
      </c>
      <c r="O101" s="174">
        <f t="shared" si="24"/>
        <v>0</v>
      </c>
      <c r="P101" s="174">
        <f t="shared" si="24"/>
        <v>29.000000000000007</v>
      </c>
      <c r="Q101" s="174">
        <f t="shared" ref="Q101:Q106" si="25">SUM(O101:P101)</f>
        <v>29.000000000000007</v>
      </c>
      <c r="R101" s="535" t="s">
        <v>202</v>
      </c>
      <c r="S101" s="913"/>
    </row>
    <row r="102" spans="1:19" ht="24.95" customHeight="1" x14ac:dyDescent="0.2">
      <c r="A102" s="913"/>
      <c r="B102" s="518" t="s">
        <v>203</v>
      </c>
      <c r="C102" s="181">
        <v>0</v>
      </c>
      <c r="D102" s="181">
        <v>0</v>
      </c>
      <c r="E102" s="181">
        <v>0</v>
      </c>
      <c r="F102" s="181">
        <v>0</v>
      </c>
      <c r="G102" s="181">
        <v>0</v>
      </c>
      <c r="H102" s="181">
        <v>3.0000000000000009</v>
      </c>
      <c r="I102" s="181">
        <v>0</v>
      </c>
      <c r="J102" s="181">
        <v>10.000000000000002</v>
      </c>
      <c r="K102" s="181">
        <v>0</v>
      </c>
      <c r="L102" s="181">
        <v>16</v>
      </c>
      <c r="M102" s="181">
        <v>0</v>
      </c>
      <c r="N102" s="181">
        <v>27</v>
      </c>
      <c r="O102" s="174">
        <f t="shared" si="24"/>
        <v>0</v>
      </c>
      <c r="P102" s="174">
        <f t="shared" si="24"/>
        <v>56</v>
      </c>
      <c r="Q102" s="174">
        <f t="shared" si="25"/>
        <v>56</v>
      </c>
      <c r="R102" s="535" t="s">
        <v>204</v>
      </c>
      <c r="S102" s="913"/>
    </row>
    <row r="103" spans="1:19" ht="24.95" customHeight="1" x14ac:dyDescent="0.2">
      <c r="A103" s="913"/>
      <c r="B103" s="518" t="s">
        <v>205</v>
      </c>
      <c r="C103" s="181">
        <v>0</v>
      </c>
      <c r="D103" s="181">
        <v>1</v>
      </c>
      <c r="E103" s="181">
        <v>0</v>
      </c>
      <c r="F103" s="181">
        <v>14.999999999999995</v>
      </c>
      <c r="G103" s="181">
        <v>0</v>
      </c>
      <c r="H103" s="181">
        <v>30</v>
      </c>
      <c r="I103" s="181">
        <v>0</v>
      </c>
      <c r="J103" s="181">
        <v>26.000000000000007</v>
      </c>
      <c r="K103" s="181">
        <v>0</v>
      </c>
      <c r="L103" s="181">
        <v>8.9999999999999982</v>
      </c>
      <c r="M103" s="181">
        <v>0</v>
      </c>
      <c r="N103" s="181">
        <v>9.0000000000000018</v>
      </c>
      <c r="O103" s="174">
        <f t="shared" si="24"/>
        <v>0</v>
      </c>
      <c r="P103" s="174">
        <f t="shared" si="24"/>
        <v>90</v>
      </c>
      <c r="Q103" s="174">
        <f t="shared" si="25"/>
        <v>90</v>
      </c>
      <c r="R103" s="536" t="s">
        <v>341</v>
      </c>
      <c r="S103" s="913"/>
    </row>
    <row r="104" spans="1:19" ht="24.95" customHeight="1" x14ac:dyDescent="0.2">
      <c r="A104" s="913"/>
      <c r="B104" s="519" t="s">
        <v>207</v>
      </c>
      <c r="C104" s="181">
        <v>0</v>
      </c>
      <c r="D104" s="181">
        <v>1</v>
      </c>
      <c r="E104" s="181">
        <v>0</v>
      </c>
      <c r="F104" s="181">
        <v>0</v>
      </c>
      <c r="G104" s="181">
        <v>0</v>
      </c>
      <c r="H104" s="181">
        <v>3.0000000000000009</v>
      </c>
      <c r="I104" s="181">
        <v>0</v>
      </c>
      <c r="J104" s="181">
        <v>0</v>
      </c>
      <c r="K104" s="181">
        <v>0</v>
      </c>
      <c r="L104" s="181">
        <v>0</v>
      </c>
      <c r="M104" s="181">
        <v>0</v>
      </c>
      <c r="N104" s="181">
        <v>1</v>
      </c>
      <c r="O104" s="174">
        <f t="shared" si="24"/>
        <v>0</v>
      </c>
      <c r="P104" s="174">
        <f t="shared" si="24"/>
        <v>5.0000000000000009</v>
      </c>
      <c r="Q104" s="174">
        <f t="shared" si="25"/>
        <v>5.0000000000000009</v>
      </c>
      <c r="R104" s="535" t="s">
        <v>340</v>
      </c>
      <c r="S104" s="913"/>
    </row>
    <row r="105" spans="1:19" ht="32.25" customHeight="1" x14ac:dyDescent="0.2">
      <c r="A105" s="913"/>
      <c r="B105" s="518" t="s">
        <v>209</v>
      </c>
      <c r="C105" s="181">
        <v>0</v>
      </c>
      <c r="D105" s="181">
        <v>0</v>
      </c>
      <c r="E105" s="181">
        <v>0</v>
      </c>
      <c r="F105" s="181">
        <v>2.0000000000000004</v>
      </c>
      <c r="G105" s="181">
        <v>0</v>
      </c>
      <c r="H105" s="181">
        <v>6.0000000000000009</v>
      </c>
      <c r="I105" s="181">
        <v>0</v>
      </c>
      <c r="J105" s="181">
        <v>2.0000000000000004</v>
      </c>
      <c r="K105" s="181">
        <v>0</v>
      </c>
      <c r="L105" s="181">
        <v>3.0000000000000009</v>
      </c>
      <c r="M105" s="181">
        <v>0</v>
      </c>
      <c r="N105" s="181">
        <v>3.0000000000000013</v>
      </c>
      <c r="O105" s="174">
        <f t="shared" si="24"/>
        <v>0</v>
      </c>
      <c r="P105" s="174">
        <f t="shared" si="24"/>
        <v>16.000000000000004</v>
      </c>
      <c r="Q105" s="174">
        <f t="shared" si="25"/>
        <v>16.000000000000004</v>
      </c>
      <c r="R105" s="535" t="s">
        <v>342</v>
      </c>
      <c r="S105" s="913"/>
    </row>
    <row r="106" spans="1:19" ht="41.25" customHeight="1" x14ac:dyDescent="0.2">
      <c r="A106" s="913"/>
      <c r="B106" s="517" t="s">
        <v>381</v>
      </c>
      <c r="C106" s="183">
        <v>4.0000000000000009</v>
      </c>
      <c r="D106" s="183">
        <v>8.0000000000000018</v>
      </c>
      <c r="E106" s="183">
        <v>4</v>
      </c>
      <c r="F106" s="183">
        <v>15.000000000000004</v>
      </c>
      <c r="G106" s="183">
        <v>3.0000000000000009</v>
      </c>
      <c r="H106" s="183">
        <v>3</v>
      </c>
      <c r="I106" s="183">
        <v>1.0000000000000004</v>
      </c>
      <c r="J106" s="183">
        <v>2</v>
      </c>
      <c r="K106" s="183">
        <v>0</v>
      </c>
      <c r="L106" s="183">
        <v>0</v>
      </c>
      <c r="M106" s="183">
        <v>0</v>
      </c>
      <c r="N106" s="183">
        <v>0</v>
      </c>
      <c r="O106" s="174">
        <f t="shared" si="24"/>
        <v>12</v>
      </c>
      <c r="P106" s="174">
        <f t="shared" si="24"/>
        <v>28.000000000000007</v>
      </c>
      <c r="Q106" s="174">
        <f t="shared" si="25"/>
        <v>40.000000000000007</v>
      </c>
      <c r="R106" s="543" t="s">
        <v>456</v>
      </c>
      <c r="S106" s="913"/>
    </row>
    <row r="107" spans="1:19" ht="29.1" customHeight="1" thickBot="1" x14ac:dyDescent="0.25">
      <c r="A107" s="914"/>
      <c r="B107" s="520" t="s">
        <v>39</v>
      </c>
      <c r="C107" s="185">
        <f>SUM(C100:C106)</f>
        <v>4.0000000000000009</v>
      </c>
      <c r="D107" s="185">
        <f t="shared" ref="D107:Q107" si="26">SUM(D100:D106)</f>
        <v>10.000000000000002</v>
      </c>
      <c r="E107" s="185">
        <f t="shared" si="26"/>
        <v>4</v>
      </c>
      <c r="F107" s="185">
        <f t="shared" si="26"/>
        <v>33</v>
      </c>
      <c r="G107" s="185">
        <f t="shared" si="26"/>
        <v>3.0000000000000009</v>
      </c>
      <c r="H107" s="185">
        <f t="shared" si="26"/>
        <v>46</v>
      </c>
      <c r="I107" s="185">
        <f t="shared" si="26"/>
        <v>1.0000000000000004</v>
      </c>
      <c r="J107" s="185">
        <f t="shared" si="26"/>
        <v>44.000000000000007</v>
      </c>
      <c r="K107" s="185">
        <f t="shared" si="26"/>
        <v>0</v>
      </c>
      <c r="L107" s="185">
        <f t="shared" si="26"/>
        <v>44</v>
      </c>
      <c r="M107" s="185">
        <f t="shared" si="26"/>
        <v>0</v>
      </c>
      <c r="N107" s="185">
        <f t="shared" si="26"/>
        <v>78</v>
      </c>
      <c r="O107" s="185">
        <f t="shared" si="26"/>
        <v>12</v>
      </c>
      <c r="P107" s="185">
        <f t="shared" si="26"/>
        <v>255</v>
      </c>
      <c r="Q107" s="185">
        <f t="shared" si="26"/>
        <v>267</v>
      </c>
      <c r="R107" s="537" t="s">
        <v>22</v>
      </c>
      <c r="S107" s="914"/>
    </row>
    <row r="108" spans="1:19" ht="24.95" customHeight="1" x14ac:dyDescent="0.2">
      <c r="A108" s="912" t="s">
        <v>33</v>
      </c>
      <c r="B108" s="526" t="s">
        <v>199</v>
      </c>
      <c r="C108" s="180">
        <v>0</v>
      </c>
      <c r="D108" s="180">
        <v>0</v>
      </c>
      <c r="E108" s="180">
        <v>0</v>
      </c>
      <c r="F108" s="180">
        <v>0</v>
      </c>
      <c r="G108" s="180">
        <v>0</v>
      </c>
      <c r="H108" s="180">
        <v>0</v>
      </c>
      <c r="I108" s="180">
        <v>0</v>
      </c>
      <c r="J108" s="180">
        <v>1.0000000000000002</v>
      </c>
      <c r="K108" s="180">
        <v>0</v>
      </c>
      <c r="L108" s="180">
        <v>4</v>
      </c>
      <c r="M108" s="180">
        <v>0</v>
      </c>
      <c r="N108" s="180">
        <v>10.000000000000002</v>
      </c>
      <c r="O108" s="174">
        <f t="shared" ref="O108:P114" si="27">SUM(C108,E108,G108,I108,K108,M108)</f>
        <v>0</v>
      </c>
      <c r="P108" s="174">
        <f t="shared" si="27"/>
        <v>15.000000000000002</v>
      </c>
      <c r="Q108" s="174">
        <f>SUM(O108:P108)</f>
        <v>15.000000000000002</v>
      </c>
      <c r="R108" s="538" t="s">
        <v>200</v>
      </c>
      <c r="S108" s="912" t="s">
        <v>167</v>
      </c>
    </row>
    <row r="109" spans="1:19" ht="24.95" customHeight="1" x14ac:dyDescent="0.2">
      <c r="A109" s="913"/>
      <c r="B109" s="517" t="s">
        <v>201</v>
      </c>
      <c r="C109" s="181">
        <v>0</v>
      </c>
      <c r="D109" s="181">
        <v>0</v>
      </c>
      <c r="E109" s="181">
        <v>0</v>
      </c>
      <c r="F109" s="181">
        <v>0</v>
      </c>
      <c r="G109" s="181">
        <v>0</v>
      </c>
      <c r="H109" s="181">
        <v>0</v>
      </c>
      <c r="I109" s="181">
        <v>0</v>
      </c>
      <c r="J109" s="181">
        <v>1</v>
      </c>
      <c r="K109" s="181">
        <v>0</v>
      </c>
      <c r="L109" s="181">
        <v>4.0000000000000009</v>
      </c>
      <c r="M109" s="181">
        <v>0</v>
      </c>
      <c r="N109" s="181">
        <v>2</v>
      </c>
      <c r="O109" s="174">
        <f t="shared" si="27"/>
        <v>0</v>
      </c>
      <c r="P109" s="174">
        <f t="shared" si="27"/>
        <v>7.0000000000000009</v>
      </c>
      <c r="Q109" s="174">
        <f t="shared" ref="Q109:Q114" si="28">SUM(O109:P109)</f>
        <v>7.0000000000000009</v>
      </c>
      <c r="R109" s="535" t="s">
        <v>202</v>
      </c>
      <c r="S109" s="913"/>
    </row>
    <row r="110" spans="1:19" ht="24.95" customHeight="1" x14ac:dyDescent="0.2">
      <c r="A110" s="913"/>
      <c r="B110" s="518" t="s">
        <v>203</v>
      </c>
      <c r="C110" s="181">
        <v>0</v>
      </c>
      <c r="D110" s="181">
        <v>0</v>
      </c>
      <c r="E110" s="181">
        <v>0</v>
      </c>
      <c r="F110" s="181">
        <v>0</v>
      </c>
      <c r="G110" s="181">
        <v>0</v>
      </c>
      <c r="H110" s="181">
        <v>1</v>
      </c>
      <c r="I110" s="181">
        <v>0</v>
      </c>
      <c r="J110" s="181">
        <v>1.0000000000000002</v>
      </c>
      <c r="K110" s="181">
        <v>0</v>
      </c>
      <c r="L110" s="181">
        <v>6</v>
      </c>
      <c r="M110" s="181">
        <v>0</v>
      </c>
      <c r="N110" s="181">
        <v>12</v>
      </c>
      <c r="O110" s="174">
        <f t="shared" si="27"/>
        <v>0</v>
      </c>
      <c r="P110" s="174">
        <f t="shared" si="27"/>
        <v>20</v>
      </c>
      <c r="Q110" s="174">
        <f t="shared" si="28"/>
        <v>20</v>
      </c>
      <c r="R110" s="535" t="s">
        <v>204</v>
      </c>
      <c r="S110" s="913"/>
    </row>
    <row r="111" spans="1:19" ht="24.95" customHeight="1" x14ac:dyDescent="0.2">
      <c r="A111" s="913"/>
      <c r="B111" s="518" t="s">
        <v>205</v>
      </c>
      <c r="C111" s="181">
        <v>0</v>
      </c>
      <c r="D111" s="181">
        <v>0</v>
      </c>
      <c r="E111" s="181">
        <v>0</v>
      </c>
      <c r="F111" s="664">
        <v>1</v>
      </c>
      <c r="G111" s="181">
        <v>0</v>
      </c>
      <c r="H111" s="181">
        <v>10</v>
      </c>
      <c r="I111" s="181">
        <v>0</v>
      </c>
      <c r="J111" s="181">
        <v>4</v>
      </c>
      <c r="K111" s="181">
        <v>0</v>
      </c>
      <c r="L111" s="181">
        <v>7</v>
      </c>
      <c r="M111" s="181">
        <v>0</v>
      </c>
      <c r="N111" s="181">
        <v>7.0000000000000018</v>
      </c>
      <c r="O111" s="174">
        <f t="shared" si="27"/>
        <v>0</v>
      </c>
      <c r="P111" s="174">
        <f t="shared" si="27"/>
        <v>29</v>
      </c>
      <c r="Q111" s="174">
        <f t="shared" si="28"/>
        <v>29</v>
      </c>
      <c r="R111" s="536" t="s">
        <v>341</v>
      </c>
      <c r="S111" s="913"/>
    </row>
    <row r="112" spans="1:19" ht="24.95" customHeight="1" x14ac:dyDescent="0.2">
      <c r="A112" s="913"/>
      <c r="B112" s="519" t="s">
        <v>207</v>
      </c>
      <c r="C112" s="181">
        <v>0</v>
      </c>
      <c r="D112" s="181">
        <v>0</v>
      </c>
      <c r="E112" s="181">
        <v>0</v>
      </c>
      <c r="F112" s="181">
        <v>0</v>
      </c>
      <c r="G112" s="181">
        <v>0</v>
      </c>
      <c r="H112" s="181">
        <v>0</v>
      </c>
      <c r="I112" s="181">
        <v>0</v>
      </c>
      <c r="J112" s="181">
        <v>0</v>
      </c>
      <c r="K112" s="181">
        <v>0</v>
      </c>
      <c r="L112" s="181">
        <v>2.0000000000000004</v>
      </c>
      <c r="M112" s="181">
        <v>0</v>
      </c>
      <c r="N112" s="181">
        <v>5</v>
      </c>
      <c r="O112" s="174">
        <f t="shared" si="27"/>
        <v>0</v>
      </c>
      <c r="P112" s="174">
        <f t="shared" si="27"/>
        <v>7</v>
      </c>
      <c r="Q112" s="174">
        <f t="shared" si="28"/>
        <v>7</v>
      </c>
      <c r="R112" s="535" t="s">
        <v>340</v>
      </c>
      <c r="S112" s="913"/>
    </row>
    <row r="113" spans="1:19" ht="33" customHeight="1" x14ac:dyDescent="0.2">
      <c r="A113" s="913"/>
      <c r="B113" s="518" t="s">
        <v>209</v>
      </c>
      <c r="C113" s="181">
        <v>0</v>
      </c>
      <c r="D113" s="181">
        <v>0</v>
      </c>
      <c r="E113" s="181">
        <v>0</v>
      </c>
      <c r="F113" s="181">
        <v>0</v>
      </c>
      <c r="G113" s="181">
        <v>0</v>
      </c>
      <c r="H113" s="181">
        <v>0</v>
      </c>
      <c r="I113" s="181">
        <v>0</v>
      </c>
      <c r="J113" s="181">
        <v>2</v>
      </c>
      <c r="K113" s="181">
        <v>1.0000000000000002</v>
      </c>
      <c r="L113" s="181">
        <v>2</v>
      </c>
      <c r="M113" s="181">
        <v>0</v>
      </c>
      <c r="N113" s="181">
        <v>2.0000000000000004</v>
      </c>
      <c r="O113" s="174">
        <f t="shared" si="27"/>
        <v>1.0000000000000002</v>
      </c>
      <c r="P113" s="174">
        <f t="shared" si="27"/>
        <v>6</v>
      </c>
      <c r="Q113" s="174">
        <f t="shared" si="28"/>
        <v>7</v>
      </c>
      <c r="R113" s="535" t="s">
        <v>342</v>
      </c>
      <c r="S113" s="913"/>
    </row>
    <row r="114" spans="1:19" ht="39.75" customHeight="1" x14ac:dyDescent="0.2">
      <c r="A114" s="913"/>
      <c r="B114" s="517" t="s">
        <v>381</v>
      </c>
      <c r="C114" s="183">
        <v>2.0000000000000004</v>
      </c>
      <c r="D114" s="183">
        <v>13.999999999999998</v>
      </c>
      <c r="E114" s="183">
        <v>0</v>
      </c>
      <c r="F114" s="183">
        <v>6</v>
      </c>
      <c r="G114" s="183">
        <v>0</v>
      </c>
      <c r="H114" s="183">
        <v>8</v>
      </c>
      <c r="I114" s="183">
        <v>0</v>
      </c>
      <c r="J114" s="183">
        <v>2.9999999999999996</v>
      </c>
      <c r="K114" s="183">
        <v>0</v>
      </c>
      <c r="L114" s="183">
        <v>0</v>
      </c>
      <c r="M114" s="183">
        <v>0</v>
      </c>
      <c r="N114" s="183">
        <v>0</v>
      </c>
      <c r="O114" s="174">
        <f t="shared" si="27"/>
        <v>2.0000000000000004</v>
      </c>
      <c r="P114" s="174">
        <f t="shared" si="27"/>
        <v>31</v>
      </c>
      <c r="Q114" s="174">
        <f t="shared" si="28"/>
        <v>33</v>
      </c>
      <c r="R114" s="543" t="s">
        <v>456</v>
      </c>
      <c r="S114" s="913"/>
    </row>
    <row r="115" spans="1:19" ht="29.1" customHeight="1" thickBot="1" x14ac:dyDescent="0.25">
      <c r="A115" s="914"/>
      <c r="B115" s="520" t="s">
        <v>39</v>
      </c>
      <c r="C115" s="185">
        <f>SUM(C108:C114)</f>
        <v>2.0000000000000004</v>
      </c>
      <c r="D115" s="185">
        <f t="shared" ref="D115:Q115" si="29">SUM(D108:D114)</f>
        <v>13.999999999999998</v>
      </c>
      <c r="E115" s="185">
        <f t="shared" si="29"/>
        <v>0</v>
      </c>
      <c r="F115" s="185">
        <f t="shared" si="29"/>
        <v>7</v>
      </c>
      <c r="G115" s="185">
        <f t="shared" si="29"/>
        <v>0</v>
      </c>
      <c r="H115" s="185">
        <f t="shared" si="29"/>
        <v>19</v>
      </c>
      <c r="I115" s="185">
        <f t="shared" si="29"/>
        <v>0</v>
      </c>
      <c r="J115" s="185">
        <f t="shared" si="29"/>
        <v>12</v>
      </c>
      <c r="K115" s="185">
        <f t="shared" si="29"/>
        <v>1.0000000000000002</v>
      </c>
      <c r="L115" s="185">
        <f t="shared" si="29"/>
        <v>25</v>
      </c>
      <c r="M115" s="185">
        <f t="shared" si="29"/>
        <v>0</v>
      </c>
      <c r="N115" s="185">
        <f t="shared" si="29"/>
        <v>38</v>
      </c>
      <c r="O115" s="185">
        <f t="shared" si="29"/>
        <v>3.0000000000000009</v>
      </c>
      <c r="P115" s="185">
        <f t="shared" si="29"/>
        <v>115</v>
      </c>
      <c r="Q115" s="185">
        <f t="shared" si="29"/>
        <v>118</v>
      </c>
      <c r="R115" s="537" t="s">
        <v>22</v>
      </c>
      <c r="S115" s="914"/>
    </row>
    <row r="116" spans="1:19" ht="24.95" customHeight="1" x14ac:dyDescent="0.2">
      <c r="A116" s="912" t="s">
        <v>34</v>
      </c>
      <c r="B116" s="526" t="s">
        <v>199</v>
      </c>
      <c r="C116" s="180">
        <v>0</v>
      </c>
      <c r="D116" s="180">
        <v>0</v>
      </c>
      <c r="E116" s="180">
        <v>0</v>
      </c>
      <c r="F116" s="180">
        <v>0</v>
      </c>
      <c r="G116" s="180">
        <v>0</v>
      </c>
      <c r="H116" s="180">
        <v>1</v>
      </c>
      <c r="I116" s="180">
        <v>0</v>
      </c>
      <c r="J116" s="180">
        <v>0</v>
      </c>
      <c r="K116" s="180">
        <v>0</v>
      </c>
      <c r="L116" s="180">
        <v>3</v>
      </c>
      <c r="M116" s="180">
        <v>0</v>
      </c>
      <c r="N116" s="180">
        <v>4</v>
      </c>
      <c r="O116" s="174">
        <f t="shared" ref="O116:P122" si="30">SUM(C116,E116,G116,I116,K116,M116)</f>
        <v>0</v>
      </c>
      <c r="P116" s="174">
        <f t="shared" si="30"/>
        <v>8</v>
      </c>
      <c r="Q116" s="174">
        <f>SUM(O116:P116)</f>
        <v>8</v>
      </c>
      <c r="R116" s="538" t="s">
        <v>200</v>
      </c>
      <c r="S116" s="912" t="s">
        <v>168</v>
      </c>
    </row>
    <row r="117" spans="1:19" ht="24.95" customHeight="1" x14ac:dyDescent="0.2">
      <c r="A117" s="913"/>
      <c r="B117" s="517" t="s">
        <v>201</v>
      </c>
      <c r="C117" s="181">
        <v>0</v>
      </c>
      <c r="D117" s="181">
        <v>0</v>
      </c>
      <c r="E117" s="181">
        <v>0</v>
      </c>
      <c r="F117" s="181">
        <v>0</v>
      </c>
      <c r="G117" s="181">
        <v>0</v>
      </c>
      <c r="H117" s="181">
        <v>1.0000000000000002</v>
      </c>
      <c r="I117" s="181">
        <v>0</v>
      </c>
      <c r="J117" s="181">
        <v>1.0000000000000002</v>
      </c>
      <c r="K117" s="181">
        <v>0</v>
      </c>
      <c r="L117" s="181">
        <v>2</v>
      </c>
      <c r="M117" s="181">
        <v>0</v>
      </c>
      <c r="N117" s="181">
        <v>1.0000000000000002</v>
      </c>
      <c r="O117" s="174">
        <f t="shared" si="30"/>
        <v>0</v>
      </c>
      <c r="P117" s="174">
        <f t="shared" si="30"/>
        <v>5</v>
      </c>
      <c r="Q117" s="174">
        <f t="shared" ref="Q117:Q122" si="31">SUM(O117:P117)</f>
        <v>5</v>
      </c>
      <c r="R117" s="535" t="s">
        <v>202</v>
      </c>
      <c r="S117" s="913"/>
    </row>
    <row r="118" spans="1:19" ht="24.95" customHeight="1" x14ac:dyDescent="0.2">
      <c r="A118" s="913"/>
      <c r="B118" s="518" t="s">
        <v>203</v>
      </c>
      <c r="C118" s="181">
        <v>0</v>
      </c>
      <c r="D118" s="181">
        <v>0</v>
      </c>
      <c r="E118" s="181">
        <v>0</v>
      </c>
      <c r="F118" s="181">
        <v>1</v>
      </c>
      <c r="G118" s="181">
        <v>0</v>
      </c>
      <c r="H118" s="181">
        <v>0</v>
      </c>
      <c r="I118" s="181">
        <v>0</v>
      </c>
      <c r="J118" s="181">
        <v>1.0000000000000002</v>
      </c>
      <c r="K118" s="181">
        <v>0</v>
      </c>
      <c r="L118" s="181">
        <v>1</v>
      </c>
      <c r="M118" s="181">
        <v>0</v>
      </c>
      <c r="N118" s="181">
        <v>1.0000000000000002</v>
      </c>
      <c r="O118" s="174">
        <f t="shared" si="30"/>
        <v>0</v>
      </c>
      <c r="P118" s="174">
        <f t="shared" si="30"/>
        <v>4</v>
      </c>
      <c r="Q118" s="174">
        <f t="shared" si="31"/>
        <v>4</v>
      </c>
      <c r="R118" s="535" t="s">
        <v>204</v>
      </c>
      <c r="S118" s="913"/>
    </row>
    <row r="119" spans="1:19" ht="24.95" customHeight="1" x14ac:dyDescent="0.2">
      <c r="A119" s="913"/>
      <c r="B119" s="518" t="s">
        <v>205</v>
      </c>
      <c r="C119" s="181">
        <v>0</v>
      </c>
      <c r="D119" s="181">
        <v>2.0000000000000004</v>
      </c>
      <c r="E119" s="181">
        <v>0</v>
      </c>
      <c r="F119" s="181">
        <v>6</v>
      </c>
      <c r="G119" s="181">
        <v>0</v>
      </c>
      <c r="H119" s="181">
        <v>4.0000000000000009</v>
      </c>
      <c r="I119" s="181">
        <v>0</v>
      </c>
      <c r="J119" s="181">
        <v>7</v>
      </c>
      <c r="K119" s="181">
        <v>0</v>
      </c>
      <c r="L119" s="181">
        <v>2.0000000000000004</v>
      </c>
      <c r="M119" s="181">
        <v>0</v>
      </c>
      <c r="N119" s="181">
        <v>0</v>
      </c>
      <c r="O119" s="174">
        <f t="shared" si="30"/>
        <v>0</v>
      </c>
      <c r="P119" s="174">
        <f t="shared" si="30"/>
        <v>21</v>
      </c>
      <c r="Q119" s="174">
        <f t="shared" si="31"/>
        <v>21</v>
      </c>
      <c r="R119" s="536" t="s">
        <v>341</v>
      </c>
      <c r="S119" s="913"/>
    </row>
    <row r="120" spans="1:19" ht="24.95" customHeight="1" x14ac:dyDescent="0.2">
      <c r="A120" s="913"/>
      <c r="B120" s="519" t="s">
        <v>207</v>
      </c>
      <c r="C120" s="181">
        <v>0</v>
      </c>
      <c r="D120" s="181">
        <v>1.0000000000000002</v>
      </c>
      <c r="E120" s="181">
        <v>0</v>
      </c>
      <c r="F120" s="181">
        <v>0</v>
      </c>
      <c r="G120" s="181">
        <v>0</v>
      </c>
      <c r="H120" s="181">
        <v>0</v>
      </c>
      <c r="I120" s="181">
        <v>0</v>
      </c>
      <c r="J120" s="181">
        <v>2</v>
      </c>
      <c r="K120" s="181">
        <v>0</v>
      </c>
      <c r="L120" s="181">
        <v>1</v>
      </c>
      <c r="M120" s="181">
        <v>0</v>
      </c>
      <c r="N120" s="181">
        <v>0</v>
      </c>
      <c r="O120" s="174">
        <f t="shared" si="30"/>
        <v>0</v>
      </c>
      <c r="P120" s="174">
        <f t="shared" si="30"/>
        <v>4</v>
      </c>
      <c r="Q120" s="174">
        <f t="shared" si="31"/>
        <v>4</v>
      </c>
      <c r="R120" s="535" t="s">
        <v>340</v>
      </c>
      <c r="S120" s="913"/>
    </row>
    <row r="121" spans="1:19" ht="36.75" customHeight="1" x14ac:dyDescent="0.2">
      <c r="A121" s="913"/>
      <c r="B121" s="518" t="s">
        <v>209</v>
      </c>
      <c r="C121" s="181">
        <v>0</v>
      </c>
      <c r="D121" s="181">
        <v>0</v>
      </c>
      <c r="E121" s="181">
        <v>0</v>
      </c>
      <c r="F121" s="181">
        <v>3</v>
      </c>
      <c r="G121" s="181">
        <v>0</v>
      </c>
      <c r="H121" s="181">
        <v>2.0000000000000004</v>
      </c>
      <c r="I121" s="181">
        <v>0</v>
      </c>
      <c r="J121" s="181">
        <v>2</v>
      </c>
      <c r="K121" s="181">
        <v>0</v>
      </c>
      <c r="L121" s="181">
        <v>2.0000000000000004</v>
      </c>
      <c r="M121" s="181">
        <v>0</v>
      </c>
      <c r="N121" s="181">
        <v>1.0000000000000002</v>
      </c>
      <c r="O121" s="174">
        <f t="shared" si="30"/>
        <v>0</v>
      </c>
      <c r="P121" s="174">
        <f t="shared" si="30"/>
        <v>10</v>
      </c>
      <c r="Q121" s="174">
        <f t="shared" si="31"/>
        <v>10</v>
      </c>
      <c r="R121" s="535" t="s">
        <v>342</v>
      </c>
      <c r="S121" s="913"/>
    </row>
    <row r="122" spans="1:19" ht="41.25" customHeight="1" x14ac:dyDescent="0.2">
      <c r="A122" s="913"/>
      <c r="B122" s="517" t="s">
        <v>381</v>
      </c>
      <c r="C122" s="183">
        <v>0</v>
      </c>
      <c r="D122" s="183">
        <v>2.0000000000000004</v>
      </c>
      <c r="E122" s="183">
        <v>2.0000000000000004</v>
      </c>
      <c r="F122" s="183">
        <v>1.0000000000000002</v>
      </c>
      <c r="G122" s="183">
        <v>2</v>
      </c>
      <c r="H122" s="183">
        <v>0</v>
      </c>
      <c r="I122" s="183">
        <v>0</v>
      </c>
      <c r="J122" s="183">
        <v>0</v>
      </c>
      <c r="K122" s="183">
        <v>0</v>
      </c>
      <c r="L122" s="183">
        <v>0</v>
      </c>
      <c r="M122" s="183">
        <v>0</v>
      </c>
      <c r="N122" s="183">
        <v>0</v>
      </c>
      <c r="O122" s="174">
        <f t="shared" si="30"/>
        <v>4</v>
      </c>
      <c r="P122" s="174">
        <f t="shared" si="30"/>
        <v>3.0000000000000009</v>
      </c>
      <c r="Q122" s="174">
        <f t="shared" si="31"/>
        <v>7.0000000000000009</v>
      </c>
      <c r="R122" s="543" t="s">
        <v>456</v>
      </c>
      <c r="S122" s="913"/>
    </row>
    <row r="123" spans="1:19" ht="29.25" customHeight="1" thickBot="1" x14ac:dyDescent="0.25">
      <c r="A123" s="914"/>
      <c r="B123" s="520" t="s">
        <v>39</v>
      </c>
      <c r="C123" s="185">
        <f>SUM(C116:C122)</f>
        <v>0</v>
      </c>
      <c r="D123" s="185">
        <f t="shared" ref="D123:Q123" si="32">SUM(D116:D122)</f>
        <v>5.0000000000000018</v>
      </c>
      <c r="E123" s="185">
        <f t="shared" si="32"/>
        <v>2.0000000000000004</v>
      </c>
      <c r="F123" s="185">
        <f t="shared" si="32"/>
        <v>11</v>
      </c>
      <c r="G123" s="185">
        <f t="shared" si="32"/>
        <v>2</v>
      </c>
      <c r="H123" s="185">
        <f t="shared" si="32"/>
        <v>8.0000000000000018</v>
      </c>
      <c r="I123" s="185">
        <f t="shared" si="32"/>
        <v>0</v>
      </c>
      <c r="J123" s="185">
        <f t="shared" si="32"/>
        <v>13</v>
      </c>
      <c r="K123" s="185">
        <f t="shared" si="32"/>
        <v>0</v>
      </c>
      <c r="L123" s="185">
        <f t="shared" si="32"/>
        <v>11</v>
      </c>
      <c r="M123" s="185">
        <f t="shared" si="32"/>
        <v>0</v>
      </c>
      <c r="N123" s="185">
        <f t="shared" si="32"/>
        <v>7</v>
      </c>
      <c r="O123" s="652">
        <f t="shared" si="32"/>
        <v>4</v>
      </c>
      <c r="P123" s="652">
        <f t="shared" si="32"/>
        <v>55</v>
      </c>
      <c r="Q123" s="652">
        <f t="shared" si="32"/>
        <v>59</v>
      </c>
      <c r="R123" s="537" t="s">
        <v>22</v>
      </c>
      <c r="S123" s="914"/>
    </row>
    <row r="124" spans="1:19" ht="17.25" customHeight="1" x14ac:dyDescent="0.2">
      <c r="A124" s="177"/>
      <c r="B124" s="177"/>
      <c r="C124" s="182"/>
      <c r="D124" s="182"/>
      <c r="E124" s="182"/>
      <c r="F124" s="182"/>
      <c r="G124" s="182"/>
      <c r="H124" s="182"/>
      <c r="I124" s="182"/>
      <c r="J124" s="182"/>
      <c r="K124" s="182"/>
      <c r="L124" s="182"/>
      <c r="M124" s="182"/>
      <c r="N124" s="182"/>
      <c r="O124" s="178"/>
      <c r="P124" s="178"/>
      <c r="Q124" s="178"/>
      <c r="R124" s="177"/>
      <c r="S124" s="179"/>
    </row>
    <row r="125" spans="1:19" ht="9" customHeight="1" x14ac:dyDescent="0.2">
      <c r="A125" s="177"/>
      <c r="B125" s="177"/>
      <c r="C125" s="182"/>
      <c r="D125" s="182"/>
      <c r="E125" s="182"/>
      <c r="F125" s="182"/>
      <c r="G125" s="182"/>
      <c r="H125" s="182"/>
      <c r="I125" s="182"/>
      <c r="J125" s="182"/>
      <c r="K125" s="182"/>
      <c r="L125" s="182"/>
      <c r="M125" s="182"/>
      <c r="N125" s="182"/>
      <c r="O125" s="178"/>
      <c r="P125" s="178"/>
      <c r="Q125" s="178"/>
      <c r="R125" s="177"/>
      <c r="S125" s="179"/>
    </row>
    <row r="126" spans="1:19" ht="24.95" customHeight="1" thickBot="1" x14ac:dyDescent="0.25">
      <c r="A126" s="920" t="s">
        <v>306</v>
      </c>
      <c r="B126" s="920"/>
      <c r="C126" s="920"/>
      <c r="D126" s="920"/>
      <c r="E126" s="920"/>
      <c r="F126" s="920"/>
      <c r="G126" s="920"/>
      <c r="H126" s="920"/>
      <c r="I126" s="920"/>
      <c r="J126" s="920"/>
      <c r="K126" s="920"/>
      <c r="L126" s="920"/>
      <c r="M126" s="920"/>
      <c r="N126" s="920"/>
      <c r="O126" s="920"/>
      <c r="P126" s="920"/>
      <c r="Q126" s="920"/>
      <c r="R126" s="916" t="s">
        <v>436</v>
      </c>
      <c r="S126" s="916"/>
    </row>
    <row r="127" spans="1:19" ht="27.75" customHeight="1" thickTop="1" x14ac:dyDescent="0.2">
      <c r="A127" s="711" t="s">
        <v>0</v>
      </c>
      <c r="B127" s="711" t="s">
        <v>185</v>
      </c>
      <c r="C127" s="910" t="s">
        <v>186</v>
      </c>
      <c r="D127" s="910"/>
      <c r="E127" s="711" t="s">
        <v>187</v>
      </c>
      <c r="F127" s="711"/>
      <c r="G127" s="711" t="s">
        <v>188</v>
      </c>
      <c r="H127" s="711"/>
      <c r="I127" s="711" t="s">
        <v>189</v>
      </c>
      <c r="J127" s="711"/>
      <c r="K127" s="711" t="s">
        <v>190</v>
      </c>
      <c r="L127" s="711"/>
      <c r="M127" s="711" t="s">
        <v>191</v>
      </c>
      <c r="N127" s="711"/>
      <c r="O127" s="711" t="s">
        <v>39</v>
      </c>
      <c r="P127" s="711"/>
      <c r="Q127" s="711"/>
      <c r="R127" s="711" t="s">
        <v>192</v>
      </c>
      <c r="S127" s="711" t="s">
        <v>152</v>
      </c>
    </row>
    <row r="128" spans="1:19" ht="20.100000000000001" customHeight="1" x14ac:dyDescent="0.2">
      <c r="A128" s="712"/>
      <c r="B128" s="712"/>
      <c r="C128" s="911" t="s">
        <v>193</v>
      </c>
      <c r="D128" s="911"/>
      <c r="E128" s="911" t="s">
        <v>194</v>
      </c>
      <c r="F128" s="911"/>
      <c r="G128" s="921" t="s">
        <v>195</v>
      </c>
      <c r="H128" s="921"/>
      <c r="I128" s="911" t="s">
        <v>196</v>
      </c>
      <c r="J128" s="911"/>
      <c r="K128" s="911" t="s">
        <v>197</v>
      </c>
      <c r="L128" s="911"/>
      <c r="M128" s="911" t="s">
        <v>198</v>
      </c>
      <c r="N128" s="911"/>
      <c r="O128" s="911" t="s">
        <v>22</v>
      </c>
      <c r="P128" s="911"/>
      <c r="Q128" s="911"/>
      <c r="R128" s="712"/>
      <c r="S128" s="712"/>
    </row>
    <row r="129" spans="1:19" ht="20.100000000000001" customHeight="1" x14ac:dyDescent="0.2">
      <c r="A129" s="712"/>
      <c r="B129" s="712"/>
      <c r="C129" s="509" t="s">
        <v>163</v>
      </c>
      <c r="D129" s="509" t="s">
        <v>164</v>
      </c>
      <c r="E129" s="509" t="s">
        <v>163</v>
      </c>
      <c r="F129" s="509" t="s">
        <v>164</v>
      </c>
      <c r="G129" s="509" t="s">
        <v>163</v>
      </c>
      <c r="H129" s="509" t="s">
        <v>164</v>
      </c>
      <c r="I129" s="509" t="s">
        <v>163</v>
      </c>
      <c r="J129" s="509" t="s">
        <v>164</v>
      </c>
      <c r="K129" s="509" t="s">
        <v>163</v>
      </c>
      <c r="L129" s="509" t="s">
        <v>164</v>
      </c>
      <c r="M129" s="509" t="s">
        <v>163</v>
      </c>
      <c r="N129" s="509" t="s">
        <v>164</v>
      </c>
      <c r="O129" s="509" t="s">
        <v>163</v>
      </c>
      <c r="P129" s="509" t="s">
        <v>164</v>
      </c>
      <c r="Q129" s="509" t="s">
        <v>84</v>
      </c>
      <c r="R129" s="712"/>
      <c r="S129" s="712"/>
    </row>
    <row r="130" spans="1:19" ht="20.100000000000001" customHeight="1" thickBot="1" x14ac:dyDescent="0.25">
      <c r="A130" s="713"/>
      <c r="B130" s="713"/>
      <c r="C130" s="601" t="s">
        <v>359</v>
      </c>
      <c r="D130" s="601" t="s">
        <v>360</v>
      </c>
      <c r="E130" s="601" t="s">
        <v>359</v>
      </c>
      <c r="F130" s="601" t="s">
        <v>360</v>
      </c>
      <c r="G130" s="601" t="s">
        <v>359</v>
      </c>
      <c r="H130" s="601" t="s">
        <v>360</v>
      </c>
      <c r="I130" s="601" t="s">
        <v>359</v>
      </c>
      <c r="J130" s="601" t="s">
        <v>360</v>
      </c>
      <c r="K130" s="601" t="s">
        <v>359</v>
      </c>
      <c r="L130" s="601" t="s">
        <v>360</v>
      </c>
      <c r="M130" s="601" t="s">
        <v>359</v>
      </c>
      <c r="N130" s="601" t="s">
        <v>360</v>
      </c>
      <c r="O130" s="601" t="s">
        <v>359</v>
      </c>
      <c r="P130" s="601" t="s">
        <v>360</v>
      </c>
      <c r="Q130" s="602" t="s">
        <v>22</v>
      </c>
      <c r="R130" s="713"/>
      <c r="S130" s="713"/>
    </row>
    <row r="131" spans="1:19" ht="15.75" x14ac:dyDescent="0.2">
      <c r="A131" s="912" t="s">
        <v>35</v>
      </c>
      <c r="B131" s="526" t="s">
        <v>199</v>
      </c>
      <c r="C131" s="250" t="s">
        <v>371</v>
      </c>
      <c r="D131" s="250" t="s">
        <v>371</v>
      </c>
      <c r="E131" s="250" t="s">
        <v>371</v>
      </c>
      <c r="F131" s="250" t="s">
        <v>371</v>
      </c>
      <c r="G131" s="250" t="s">
        <v>371</v>
      </c>
      <c r="H131" s="250" t="s">
        <v>371</v>
      </c>
      <c r="I131" s="250" t="s">
        <v>371</v>
      </c>
      <c r="J131" s="250" t="s">
        <v>371</v>
      </c>
      <c r="K131" s="250" t="s">
        <v>371</v>
      </c>
      <c r="L131" s="250" t="s">
        <v>371</v>
      </c>
      <c r="M131" s="250" t="s">
        <v>371</v>
      </c>
      <c r="N131" s="250" t="s">
        <v>371</v>
      </c>
      <c r="O131" s="250" t="s">
        <v>371</v>
      </c>
      <c r="P131" s="250" t="s">
        <v>371</v>
      </c>
      <c r="Q131" s="250" t="s">
        <v>371</v>
      </c>
      <c r="R131" s="538" t="s">
        <v>200</v>
      </c>
      <c r="S131" s="912" t="s">
        <v>170</v>
      </c>
    </row>
    <row r="132" spans="1:19" ht="15.75" x14ac:dyDescent="0.2">
      <c r="A132" s="913"/>
      <c r="B132" s="517" t="s">
        <v>201</v>
      </c>
      <c r="C132" s="250" t="s">
        <v>371</v>
      </c>
      <c r="D132" s="250" t="s">
        <v>371</v>
      </c>
      <c r="E132" s="250" t="s">
        <v>371</v>
      </c>
      <c r="F132" s="250" t="s">
        <v>371</v>
      </c>
      <c r="G132" s="250" t="s">
        <v>371</v>
      </c>
      <c r="H132" s="250" t="s">
        <v>371</v>
      </c>
      <c r="I132" s="250" t="s">
        <v>371</v>
      </c>
      <c r="J132" s="250" t="s">
        <v>371</v>
      </c>
      <c r="K132" s="250" t="s">
        <v>371</v>
      </c>
      <c r="L132" s="250" t="s">
        <v>371</v>
      </c>
      <c r="M132" s="250" t="s">
        <v>371</v>
      </c>
      <c r="N132" s="250" t="s">
        <v>371</v>
      </c>
      <c r="O132" s="250" t="s">
        <v>371</v>
      </c>
      <c r="P132" s="250" t="s">
        <v>371</v>
      </c>
      <c r="Q132" s="250" t="s">
        <v>371</v>
      </c>
      <c r="R132" s="535" t="s">
        <v>202</v>
      </c>
      <c r="S132" s="913"/>
    </row>
    <row r="133" spans="1:19" ht="15.75" x14ac:dyDescent="0.2">
      <c r="A133" s="913"/>
      <c r="B133" s="518" t="s">
        <v>203</v>
      </c>
      <c r="C133" s="250" t="s">
        <v>371</v>
      </c>
      <c r="D133" s="250" t="s">
        <v>371</v>
      </c>
      <c r="E133" s="250" t="s">
        <v>371</v>
      </c>
      <c r="F133" s="250" t="s">
        <v>371</v>
      </c>
      <c r="G133" s="250" t="s">
        <v>371</v>
      </c>
      <c r="H133" s="250" t="s">
        <v>371</v>
      </c>
      <c r="I133" s="250" t="s">
        <v>371</v>
      </c>
      <c r="J133" s="250" t="s">
        <v>371</v>
      </c>
      <c r="K133" s="250" t="s">
        <v>371</v>
      </c>
      <c r="L133" s="250" t="s">
        <v>371</v>
      </c>
      <c r="M133" s="250" t="s">
        <v>371</v>
      </c>
      <c r="N133" s="250" t="s">
        <v>371</v>
      </c>
      <c r="O133" s="250" t="s">
        <v>371</v>
      </c>
      <c r="P133" s="250" t="s">
        <v>371</v>
      </c>
      <c r="Q133" s="250" t="s">
        <v>371</v>
      </c>
      <c r="R133" s="535" t="s">
        <v>204</v>
      </c>
      <c r="S133" s="913"/>
    </row>
    <row r="134" spans="1:19" ht="15.75" x14ac:dyDescent="0.2">
      <c r="A134" s="913"/>
      <c r="B134" s="518" t="s">
        <v>205</v>
      </c>
      <c r="C134" s="250" t="s">
        <v>371</v>
      </c>
      <c r="D134" s="250" t="s">
        <v>371</v>
      </c>
      <c r="E134" s="250" t="s">
        <v>371</v>
      </c>
      <c r="F134" s="250" t="s">
        <v>371</v>
      </c>
      <c r="G134" s="250" t="s">
        <v>371</v>
      </c>
      <c r="H134" s="250" t="s">
        <v>371</v>
      </c>
      <c r="I134" s="250" t="s">
        <v>371</v>
      </c>
      <c r="J134" s="250" t="s">
        <v>371</v>
      </c>
      <c r="K134" s="250" t="s">
        <v>371</v>
      </c>
      <c r="L134" s="250" t="s">
        <v>371</v>
      </c>
      <c r="M134" s="250" t="s">
        <v>371</v>
      </c>
      <c r="N134" s="250" t="s">
        <v>371</v>
      </c>
      <c r="O134" s="250" t="s">
        <v>371</v>
      </c>
      <c r="P134" s="250" t="s">
        <v>371</v>
      </c>
      <c r="Q134" s="250" t="s">
        <v>371</v>
      </c>
      <c r="R134" s="536" t="s">
        <v>341</v>
      </c>
      <c r="S134" s="913"/>
    </row>
    <row r="135" spans="1:19" ht="15.75" x14ac:dyDescent="0.2">
      <c r="A135" s="913"/>
      <c r="B135" s="519" t="s">
        <v>207</v>
      </c>
      <c r="C135" s="250" t="s">
        <v>371</v>
      </c>
      <c r="D135" s="250" t="s">
        <v>371</v>
      </c>
      <c r="E135" s="250" t="s">
        <v>371</v>
      </c>
      <c r="F135" s="250" t="s">
        <v>371</v>
      </c>
      <c r="G135" s="250" t="s">
        <v>371</v>
      </c>
      <c r="H135" s="250" t="s">
        <v>371</v>
      </c>
      <c r="I135" s="250" t="s">
        <v>371</v>
      </c>
      <c r="J135" s="250" t="s">
        <v>371</v>
      </c>
      <c r="K135" s="250" t="s">
        <v>371</v>
      </c>
      <c r="L135" s="250" t="s">
        <v>371</v>
      </c>
      <c r="M135" s="250" t="s">
        <v>371</v>
      </c>
      <c r="N135" s="250" t="s">
        <v>371</v>
      </c>
      <c r="O135" s="250" t="s">
        <v>371</v>
      </c>
      <c r="P135" s="250" t="s">
        <v>371</v>
      </c>
      <c r="Q135" s="250" t="s">
        <v>371</v>
      </c>
      <c r="R135" s="535" t="s">
        <v>340</v>
      </c>
      <c r="S135" s="913"/>
    </row>
    <row r="136" spans="1:19" ht="31.5" x14ac:dyDescent="0.2">
      <c r="A136" s="913"/>
      <c r="B136" s="518" t="s">
        <v>209</v>
      </c>
      <c r="C136" s="250" t="s">
        <v>371</v>
      </c>
      <c r="D136" s="250" t="s">
        <v>371</v>
      </c>
      <c r="E136" s="250" t="s">
        <v>371</v>
      </c>
      <c r="F136" s="250" t="s">
        <v>371</v>
      </c>
      <c r="G136" s="250" t="s">
        <v>371</v>
      </c>
      <c r="H136" s="250" t="s">
        <v>371</v>
      </c>
      <c r="I136" s="250" t="s">
        <v>371</v>
      </c>
      <c r="J136" s="250" t="s">
        <v>371</v>
      </c>
      <c r="K136" s="250" t="s">
        <v>371</v>
      </c>
      <c r="L136" s="250" t="s">
        <v>371</v>
      </c>
      <c r="M136" s="250" t="s">
        <v>371</v>
      </c>
      <c r="N136" s="250" t="s">
        <v>371</v>
      </c>
      <c r="O136" s="250" t="s">
        <v>371</v>
      </c>
      <c r="P136" s="250" t="s">
        <v>371</v>
      </c>
      <c r="Q136" s="250" t="s">
        <v>371</v>
      </c>
      <c r="R136" s="535" t="s">
        <v>342</v>
      </c>
      <c r="S136" s="913"/>
    </row>
    <row r="137" spans="1:19" ht="41.25" customHeight="1" x14ac:dyDescent="0.2">
      <c r="A137" s="913"/>
      <c r="B137" s="517" t="s">
        <v>381</v>
      </c>
      <c r="C137" s="250" t="s">
        <v>371</v>
      </c>
      <c r="D137" s="250" t="s">
        <v>371</v>
      </c>
      <c r="E137" s="250" t="s">
        <v>371</v>
      </c>
      <c r="F137" s="250" t="s">
        <v>371</v>
      </c>
      <c r="G137" s="250" t="s">
        <v>371</v>
      </c>
      <c r="H137" s="250" t="s">
        <v>371</v>
      </c>
      <c r="I137" s="250" t="s">
        <v>371</v>
      </c>
      <c r="J137" s="250" t="s">
        <v>371</v>
      </c>
      <c r="K137" s="250" t="s">
        <v>371</v>
      </c>
      <c r="L137" s="250" t="s">
        <v>371</v>
      </c>
      <c r="M137" s="250" t="s">
        <v>371</v>
      </c>
      <c r="N137" s="250" t="s">
        <v>371</v>
      </c>
      <c r="O137" s="250" t="s">
        <v>371</v>
      </c>
      <c r="P137" s="250" t="s">
        <v>371</v>
      </c>
      <c r="Q137" s="250" t="s">
        <v>371</v>
      </c>
      <c r="R137" s="543" t="s">
        <v>456</v>
      </c>
      <c r="S137" s="913"/>
    </row>
    <row r="138" spans="1:19" ht="19.5" customHeight="1" thickBot="1" x14ac:dyDescent="0.25">
      <c r="A138" s="914"/>
      <c r="B138" s="520" t="s">
        <v>39</v>
      </c>
      <c r="C138" s="251" t="s">
        <v>371</v>
      </c>
      <c r="D138" s="251" t="s">
        <v>371</v>
      </c>
      <c r="E138" s="251" t="s">
        <v>371</v>
      </c>
      <c r="F138" s="251" t="s">
        <v>371</v>
      </c>
      <c r="G138" s="251" t="s">
        <v>371</v>
      </c>
      <c r="H138" s="251" t="s">
        <v>371</v>
      </c>
      <c r="I138" s="251" t="s">
        <v>371</v>
      </c>
      <c r="J138" s="251" t="s">
        <v>371</v>
      </c>
      <c r="K138" s="251" t="s">
        <v>371</v>
      </c>
      <c r="L138" s="251" t="s">
        <v>371</v>
      </c>
      <c r="M138" s="251" t="s">
        <v>371</v>
      </c>
      <c r="N138" s="251" t="s">
        <v>371</v>
      </c>
      <c r="O138" s="251" t="s">
        <v>371</v>
      </c>
      <c r="P138" s="251" t="s">
        <v>371</v>
      </c>
      <c r="Q138" s="251" t="s">
        <v>371</v>
      </c>
      <c r="R138" s="537" t="s">
        <v>22</v>
      </c>
      <c r="S138" s="914"/>
    </row>
    <row r="139" spans="1:19" ht="24.95" customHeight="1" x14ac:dyDescent="0.2">
      <c r="A139" s="912" t="s">
        <v>108</v>
      </c>
      <c r="B139" s="526" t="s">
        <v>199</v>
      </c>
      <c r="C139" s="180">
        <v>0</v>
      </c>
      <c r="D139" s="180">
        <v>0</v>
      </c>
      <c r="E139" s="180">
        <v>0</v>
      </c>
      <c r="F139" s="180">
        <v>0</v>
      </c>
      <c r="G139" s="180">
        <v>0</v>
      </c>
      <c r="H139" s="180">
        <v>0</v>
      </c>
      <c r="I139" s="180">
        <v>0</v>
      </c>
      <c r="J139" s="180">
        <v>1</v>
      </c>
      <c r="K139" s="180">
        <v>0</v>
      </c>
      <c r="L139" s="180">
        <v>2</v>
      </c>
      <c r="M139" s="180">
        <v>0</v>
      </c>
      <c r="N139" s="180">
        <v>1</v>
      </c>
      <c r="O139" s="174">
        <f t="shared" ref="O139:P145" si="33">SUM(C139,E139,G139,I139,K139,M139)</f>
        <v>0</v>
      </c>
      <c r="P139" s="174">
        <f t="shared" si="33"/>
        <v>4</v>
      </c>
      <c r="Q139" s="174">
        <f>SUM(O139:P139)</f>
        <v>4</v>
      </c>
      <c r="R139" s="538" t="s">
        <v>200</v>
      </c>
      <c r="S139" s="912" t="s">
        <v>171</v>
      </c>
    </row>
    <row r="140" spans="1:19" ht="24.95" customHeight="1" x14ac:dyDescent="0.2">
      <c r="A140" s="913"/>
      <c r="B140" s="517" t="s">
        <v>201</v>
      </c>
      <c r="C140" s="181">
        <v>0</v>
      </c>
      <c r="D140" s="181">
        <v>0</v>
      </c>
      <c r="E140" s="181">
        <v>0</v>
      </c>
      <c r="F140" s="181">
        <v>0</v>
      </c>
      <c r="G140" s="181">
        <v>0</v>
      </c>
      <c r="H140" s="181">
        <v>0</v>
      </c>
      <c r="I140" s="181">
        <v>0</v>
      </c>
      <c r="J140" s="181">
        <v>1</v>
      </c>
      <c r="K140" s="181">
        <v>0</v>
      </c>
      <c r="L140" s="181">
        <v>0</v>
      </c>
      <c r="M140" s="181">
        <v>0</v>
      </c>
      <c r="N140" s="181">
        <v>1</v>
      </c>
      <c r="O140" s="174">
        <f t="shared" si="33"/>
        <v>0</v>
      </c>
      <c r="P140" s="174">
        <f t="shared" si="33"/>
        <v>2</v>
      </c>
      <c r="Q140" s="174">
        <f t="shared" ref="Q140:Q145" si="34">SUM(O140:P140)</f>
        <v>2</v>
      </c>
      <c r="R140" s="535" t="s">
        <v>202</v>
      </c>
      <c r="S140" s="913"/>
    </row>
    <row r="141" spans="1:19" ht="24.95" customHeight="1" x14ac:dyDescent="0.2">
      <c r="A141" s="913"/>
      <c r="B141" s="518" t="s">
        <v>203</v>
      </c>
      <c r="C141" s="181">
        <v>0</v>
      </c>
      <c r="D141" s="181">
        <v>0</v>
      </c>
      <c r="E141" s="181">
        <v>0</v>
      </c>
      <c r="F141" s="181">
        <v>0</v>
      </c>
      <c r="G141" s="181">
        <v>0</v>
      </c>
      <c r="H141" s="181">
        <v>1</v>
      </c>
      <c r="I141" s="181">
        <v>0</v>
      </c>
      <c r="J141" s="181">
        <v>0</v>
      </c>
      <c r="K141" s="181">
        <v>0</v>
      </c>
      <c r="L141" s="181">
        <v>0</v>
      </c>
      <c r="M141" s="181">
        <v>0</v>
      </c>
      <c r="N141" s="181">
        <v>2</v>
      </c>
      <c r="O141" s="174">
        <f t="shared" si="33"/>
        <v>0</v>
      </c>
      <c r="P141" s="174">
        <f t="shared" si="33"/>
        <v>3</v>
      </c>
      <c r="Q141" s="174">
        <f t="shared" si="34"/>
        <v>3</v>
      </c>
      <c r="R141" s="535" t="s">
        <v>204</v>
      </c>
      <c r="S141" s="913"/>
    </row>
    <row r="142" spans="1:19" ht="24.95" customHeight="1" x14ac:dyDescent="0.2">
      <c r="A142" s="913"/>
      <c r="B142" s="518" t="s">
        <v>205</v>
      </c>
      <c r="C142" s="181">
        <v>0</v>
      </c>
      <c r="D142" s="181">
        <v>4</v>
      </c>
      <c r="E142" s="181">
        <v>0</v>
      </c>
      <c r="F142" s="181">
        <v>8</v>
      </c>
      <c r="G142" s="181">
        <v>0</v>
      </c>
      <c r="H142" s="181">
        <v>2</v>
      </c>
      <c r="I142" s="181">
        <v>0</v>
      </c>
      <c r="J142" s="181">
        <v>0</v>
      </c>
      <c r="K142" s="181">
        <v>0</v>
      </c>
      <c r="L142" s="181">
        <v>0</v>
      </c>
      <c r="M142" s="181">
        <v>0</v>
      </c>
      <c r="N142" s="181">
        <v>0</v>
      </c>
      <c r="O142" s="174">
        <f t="shared" si="33"/>
        <v>0</v>
      </c>
      <c r="P142" s="174">
        <f t="shared" si="33"/>
        <v>14</v>
      </c>
      <c r="Q142" s="174">
        <f t="shared" si="34"/>
        <v>14</v>
      </c>
      <c r="R142" s="536" t="s">
        <v>341</v>
      </c>
      <c r="S142" s="913"/>
    </row>
    <row r="143" spans="1:19" ht="24.95" customHeight="1" x14ac:dyDescent="0.2">
      <c r="A143" s="913"/>
      <c r="B143" s="519" t="s">
        <v>207</v>
      </c>
      <c r="C143" s="181">
        <v>0</v>
      </c>
      <c r="D143" s="181">
        <v>0</v>
      </c>
      <c r="E143" s="181">
        <v>0</v>
      </c>
      <c r="F143" s="181">
        <v>0</v>
      </c>
      <c r="G143" s="181">
        <v>0</v>
      </c>
      <c r="H143" s="181">
        <v>0</v>
      </c>
      <c r="I143" s="181">
        <v>0</v>
      </c>
      <c r="J143" s="181">
        <v>0</v>
      </c>
      <c r="K143" s="181">
        <v>0</v>
      </c>
      <c r="L143" s="181">
        <v>0</v>
      </c>
      <c r="M143" s="181">
        <v>0</v>
      </c>
      <c r="N143" s="181">
        <v>0</v>
      </c>
      <c r="O143" s="174">
        <f t="shared" si="33"/>
        <v>0</v>
      </c>
      <c r="P143" s="174">
        <f t="shared" si="33"/>
        <v>0</v>
      </c>
      <c r="Q143" s="174">
        <f t="shared" si="34"/>
        <v>0</v>
      </c>
      <c r="R143" s="535" t="s">
        <v>340</v>
      </c>
      <c r="S143" s="913"/>
    </row>
    <row r="144" spans="1:19" ht="34.5" customHeight="1" x14ac:dyDescent="0.2">
      <c r="A144" s="913"/>
      <c r="B144" s="518" t="s">
        <v>209</v>
      </c>
      <c r="C144" s="181">
        <v>0</v>
      </c>
      <c r="D144" s="181">
        <v>0</v>
      </c>
      <c r="E144" s="181">
        <v>0</v>
      </c>
      <c r="F144" s="181">
        <v>0</v>
      </c>
      <c r="G144" s="181">
        <v>0</v>
      </c>
      <c r="H144" s="181">
        <v>0</v>
      </c>
      <c r="I144" s="181">
        <v>0</v>
      </c>
      <c r="J144" s="181">
        <v>0</v>
      </c>
      <c r="K144" s="181">
        <v>0</v>
      </c>
      <c r="L144" s="181">
        <v>0</v>
      </c>
      <c r="M144" s="181">
        <v>0</v>
      </c>
      <c r="N144" s="181">
        <v>0</v>
      </c>
      <c r="O144" s="174">
        <f t="shared" si="33"/>
        <v>0</v>
      </c>
      <c r="P144" s="174">
        <f t="shared" si="33"/>
        <v>0</v>
      </c>
      <c r="Q144" s="174">
        <f t="shared" si="34"/>
        <v>0</v>
      </c>
      <c r="R144" s="535" t="s">
        <v>342</v>
      </c>
      <c r="S144" s="913"/>
    </row>
    <row r="145" spans="1:19" ht="38.25" customHeight="1" x14ac:dyDescent="0.2">
      <c r="A145" s="913"/>
      <c r="B145" s="517" t="s">
        <v>381</v>
      </c>
      <c r="C145" s="183">
        <v>0</v>
      </c>
      <c r="D145" s="183">
        <v>4</v>
      </c>
      <c r="E145" s="183">
        <v>3</v>
      </c>
      <c r="F145" s="183">
        <v>0</v>
      </c>
      <c r="G145" s="183">
        <v>0</v>
      </c>
      <c r="H145" s="183">
        <v>0</v>
      </c>
      <c r="I145" s="183">
        <v>0</v>
      </c>
      <c r="J145" s="183">
        <v>0</v>
      </c>
      <c r="K145" s="183">
        <v>0</v>
      </c>
      <c r="L145" s="183">
        <v>0</v>
      </c>
      <c r="M145" s="183">
        <v>0</v>
      </c>
      <c r="N145" s="183">
        <v>0</v>
      </c>
      <c r="O145" s="174">
        <f t="shared" si="33"/>
        <v>3</v>
      </c>
      <c r="P145" s="174">
        <f t="shared" si="33"/>
        <v>4</v>
      </c>
      <c r="Q145" s="174">
        <f t="shared" si="34"/>
        <v>7</v>
      </c>
      <c r="R145" s="543" t="s">
        <v>456</v>
      </c>
      <c r="S145" s="913"/>
    </row>
    <row r="146" spans="1:19" ht="29.1" customHeight="1" thickBot="1" x14ac:dyDescent="0.25">
      <c r="A146" s="914"/>
      <c r="B146" s="520" t="s">
        <v>39</v>
      </c>
      <c r="C146" s="185">
        <f>SUM(C139:C145)</f>
        <v>0</v>
      </c>
      <c r="D146" s="185">
        <f t="shared" ref="D146:Q146" si="35">SUM(D139:D145)</f>
        <v>8</v>
      </c>
      <c r="E146" s="185">
        <f t="shared" si="35"/>
        <v>3</v>
      </c>
      <c r="F146" s="185">
        <f t="shared" si="35"/>
        <v>8</v>
      </c>
      <c r="G146" s="185">
        <f t="shared" si="35"/>
        <v>0</v>
      </c>
      <c r="H146" s="185">
        <f t="shared" si="35"/>
        <v>3</v>
      </c>
      <c r="I146" s="185">
        <f t="shared" si="35"/>
        <v>0</v>
      </c>
      <c r="J146" s="185">
        <f t="shared" si="35"/>
        <v>2</v>
      </c>
      <c r="K146" s="185">
        <f t="shared" si="35"/>
        <v>0</v>
      </c>
      <c r="L146" s="185">
        <f t="shared" si="35"/>
        <v>2</v>
      </c>
      <c r="M146" s="185">
        <f t="shared" si="35"/>
        <v>0</v>
      </c>
      <c r="N146" s="185">
        <f t="shared" si="35"/>
        <v>4</v>
      </c>
      <c r="O146" s="185">
        <f t="shared" si="35"/>
        <v>3</v>
      </c>
      <c r="P146" s="185">
        <f t="shared" si="35"/>
        <v>27</v>
      </c>
      <c r="Q146" s="185">
        <f t="shared" si="35"/>
        <v>30</v>
      </c>
      <c r="R146" s="537" t="s">
        <v>22</v>
      </c>
      <c r="S146" s="914"/>
    </row>
    <row r="147" spans="1:19" ht="24.95" customHeight="1" x14ac:dyDescent="0.2">
      <c r="A147" s="912" t="s">
        <v>172</v>
      </c>
      <c r="B147" s="526" t="s">
        <v>199</v>
      </c>
      <c r="C147" s="180">
        <v>0</v>
      </c>
      <c r="D147" s="180">
        <v>0</v>
      </c>
      <c r="E147" s="180">
        <v>0</v>
      </c>
      <c r="F147" s="180">
        <v>2</v>
      </c>
      <c r="G147" s="180">
        <v>0</v>
      </c>
      <c r="H147" s="180">
        <v>1.0000000000000002</v>
      </c>
      <c r="I147" s="180">
        <v>0</v>
      </c>
      <c r="J147" s="180">
        <v>6.9999999999999991</v>
      </c>
      <c r="K147" s="180">
        <v>0</v>
      </c>
      <c r="L147" s="180">
        <v>11.000000000000002</v>
      </c>
      <c r="M147" s="180">
        <v>1.0000000000000002</v>
      </c>
      <c r="N147" s="180">
        <v>9.9999999999999982</v>
      </c>
      <c r="O147" s="174">
        <f t="shared" ref="O147:P153" si="36">SUM(C147,E147,G147,I147,K147,M147)</f>
        <v>1.0000000000000002</v>
      </c>
      <c r="P147" s="174">
        <f t="shared" si="36"/>
        <v>31</v>
      </c>
      <c r="Q147" s="174">
        <f>SUM(O147:P147)</f>
        <v>32</v>
      </c>
      <c r="R147" s="538" t="s">
        <v>200</v>
      </c>
      <c r="S147" s="912" t="s">
        <v>173</v>
      </c>
    </row>
    <row r="148" spans="1:19" ht="24.95" customHeight="1" x14ac:dyDescent="0.2">
      <c r="A148" s="913"/>
      <c r="B148" s="517" t="s">
        <v>201</v>
      </c>
      <c r="C148" s="181">
        <v>0</v>
      </c>
      <c r="D148" s="181">
        <v>0</v>
      </c>
      <c r="E148" s="181">
        <v>0</v>
      </c>
      <c r="F148" s="181">
        <v>2</v>
      </c>
      <c r="G148" s="181">
        <v>0</v>
      </c>
      <c r="H148" s="181">
        <v>2.0000000000000004</v>
      </c>
      <c r="I148" s="181">
        <v>0</v>
      </c>
      <c r="J148" s="181">
        <v>4</v>
      </c>
      <c r="K148" s="181">
        <v>0</v>
      </c>
      <c r="L148" s="181">
        <v>7.0000000000000027</v>
      </c>
      <c r="M148" s="181">
        <v>0</v>
      </c>
      <c r="N148" s="181">
        <v>6.0000000000000009</v>
      </c>
      <c r="O148" s="174">
        <f t="shared" si="36"/>
        <v>0</v>
      </c>
      <c r="P148" s="174">
        <f t="shared" si="36"/>
        <v>21.000000000000004</v>
      </c>
      <c r="Q148" s="174">
        <f t="shared" ref="Q148:Q153" si="37">SUM(O148:P148)</f>
        <v>21.000000000000004</v>
      </c>
      <c r="R148" s="535" t="s">
        <v>202</v>
      </c>
      <c r="S148" s="913"/>
    </row>
    <row r="149" spans="1:19" ht="24.95" customHeight="1" x14ac:dyDescent="0.2">
      <c r="A149" s="913"/>
      <c r="B149" s="518" t="s">
        <v>203</v>
      </c>
      <c r="C149" s="181">
        <v>0</v>
      </c>
      <c r="D149" s="181">
        <v>0</v>
      </c>
      <c r="E149" s="181">
        <v>0</v>
      </c>
      <c r="F149" s="181">
        <v>1</v>
      </c>
      <c r="G149" s="181">
        <v>0</v>
      </c>
      <c r="H149" s="181">
        <v>9.0000000000000018</v>
      </c>
      <c r="I149" s="181">
        <v>0</v>
      </c>
      <c r="J149" s="181">
        <v>10</v>
      </c>
      <c r="K149" s="181">
        <v>0</v>
      </c>
      <c r="L149" s="181">
        <v>5.0000000000000009</v>
      </c>
      <c r="M149" s="181">
        <v>0</v>
      </c>
      <c r="N149" s="181">
        <v>8</v>
      </c>
      <c r="O149" s="174">
        <f t="shared" si="36"/>
        <v>0</v>
      </c>
      <c r="P149" s="174">
        <f t="shared" si="36"/>
        <v>33</v>
      </c>
      <c r="Q149" s="174">
        <f t="shared" si="37"/>
        <v>33</v>
      </c>
      <c r="R149" s="535" t="s">
        <v>204</v>
      </c>
      <c r="S149" s="913"/>
    </row>
    <row r="150" spans="1:19" ht="24.95" customHeight="1" x14ac:dyDescent="0.2">
      <c r="A150" s="913"/>
      <c r="B150" s="518" t="s">
        <v>205</v>
      </c>
      <c r="C150" s="181">
        <v>0</v>
      </c>
      <c r="D150" s="181">
        <v>4.0000000000000009</v>
      </c>
      <c r="E150" s="181">
        <v>0</v>
      </c>
      <c r="F150" s="181">
        <v>31.999999999999996</v>
      </c>
      <c r="G150" s="181">
        <v>0</v>
      </c>
      <c r="H150" s="181">
        <v>23</v>
      </c>
      <c r="I150" s="181">
        <v>0</v>
      </c>
      <c r="J150" s="181">
        <v>8.9999999999999982</v>
      </c>
      <c r="K150" s="181">
        <v>0</v>
      </c>
      <c r="L150" s="181">
        <v>6.0000000000000009</v>
      </c>
      <c r="M150" s="181">
        <v>0</v>
      </c>
      <c r="N150" s="181">
        <v>3</v>
      </c>
      <c r="O150" s="174">
        <f t="shared" si="36"/>
        <v>0</v>
      </c>
      <c r="P150" s="174">
        <f t="shared" si="36"/>
        <v>77</v>
      </c>
      <c r="Q150" s="174">
        <f t="shared" si="37"/>
        <v>77</v>
      </c>
      <c r="R150" s="536" t="s">
        <v>341</v>
      </c>
      <c r="S150" s="913"/>
    </row>
    <row r="151" spans="1:19" ht="24.95" customHeight="1" x14ac:dyDescent="0.2">
      <c r="A151" s="913"/>
      <c r="B151" s="519" t="s">
        <v>207</v>
      </c>
      <c r="C151" s="181">
        <v>1</v>
      </c>
      <c r="D151" s="181">
        <v>0</v>
      </c>
      <c r="E151" s="181">
        <v>0</v>
      </c>
      <c r="F151" s="181">
        <v>0</v>
      </c>
      <c r="G151" s="181">
        <v>0</v>
      </c>
      <c r="H151" s="181">
        <v>5</v>
      </c>
      <c r="I151" s="181">
        <v>0</v>
      </c>
      <c r="J151" s="181">
        <v>7.0000000000000018</v>
      </c>
      <c r="K151" s="181">
        <v>0</v>
      </c>
      <c r="L151" s="181">
        <v>1</v>
      </c>
      <c r="M151" s="181">
        <v>0</v>
      </c>
      <c r="N151" s="181">
        <v>0</v>
      </c>
      <c r="O151" s="174">
        <f t="shared" si="36"/>
        <v>1</v>
      </c>
      <c r="P151" s="174">
        <f t="shared" si="36"/>
        <v>13.000000000000002</v>
      </c>
      <c r="Q151" s="174">
        <f t="shared" si="37"/>
        <v>14.000000000000002</v>
      </c>
      <c r="R151" s="535" t="s">
        <v>340</v>
      </c>
      <c r="S151" s="913"/>
    </row>
    <row r="152" spans="1:19" ht="31.5" customHeight="1" x14ac:dyDescent="0.2">
      <c r="A152" s="913"/>
      <c r="B152" s="518" t="s">
        <v>209</v>
      </c>
      <c r="C152" s="181">
        <v>0</v>
      </c>
      <c r="D152" s="181">
        <v>0</v>
      </c>
      <c r="E152" s="181">
        <v>1</v>
      </c>
      <c r="F152" s="181">
        <v>1</v>
      </c>
      <c r="G152" s="181">
        <v>0</v>
      </c>
      <c r="H152" s="181">
        <v>0</v>
      </c>
      <c r="I152" s="181">
        <v>0</v>
      </c>
      <c r="J152" s="181">
        <v>0</v>
      </c>
      <c r="K152" s="181">
        <v>0</v>
      </c>
      <c r="L152" s="181">
        <v>0</v>
      </c>
      <c r="M152" s="181">
        <v>0</v>
      </c>
      <c r="N152" s="181">
        <v>0</v>
      </c>
      <c r="O152" s="174">
        <f t="shared" si="36"/>
        <v>1</v>
      </c>
      <c r="P152" s="174">
        <f t="shared" si="36"/>
        <v>1</v>
      </c>
      <c r="Q152" s="174">
        <f t="shared" si="37"/>
        <v>2</v>
      </c>
      <c r="R152" s="535" t="s">
        <v>342</v>
      </c>
      <c r="S152" s="913"/>
    </row>
    <row r="153" spans="1:19" ht="39.75" customHeight="1" x14ac:dyDescent="0.2">
      <c r="A153" s="913"/>
      <c r="B153" s="517" t="s">
        <v>381</v>
      </c>
      <c r="C153" s="183">
        <v>7.0000000000000018</v>
      </c>
      <c r="D153" s="183">
        <v>10</v>
      </c>
      <c r="E153" s="183">
        <v>3</v>
      </c>
      <c r="F153" s="183">
        <v>18</v>
      </c>
      <c r="G153" s="183">
        <v>3.0000000000000009</v>
      </c>
      <c r="H153" s="183">
        <v>2.0000000000000009</v>
      </c>
      <c r="I153" s="183">
        <v>0</v>
      </c>
      <c r="J153" s="183">
        <v>1</v>
      </c>
      <c r="K153" s="183">
        <v>0</v>
      </c>
      <c r="L153" s="183">
        <v>0</v>
      </c>
      <c r="M153" s="183">
        <v>0</v>
      </c>
      <c r="N153" s="183">
        <v>0</v>
      </c>
      <c r="O153" s="174">
        <f t="shared" si="36"/>
        <v>13.000000000000004</v>
      </c>
      <c r="P153" s="174">
        <f t="shared" si="36"/>
        <v>31</v>
      </c>
      <c r="Q153" s="174">
        <f t="shared" si="37"/>
        <v>44</v>
      </c>
      <c r="R153" s="543" t="s">
        <v>456</v>
      </c>
      <c r="S153" s="913"/>
    </row>
    <row r="154" spans="1:19" ht="24.75" customHeight="1" thickBot="1" x14ac:dyDescent="0.25">
      <c r="A154" s="914"/>
      <c r="B154" s="520" t="s">
        <v>39</v>
      </c>
      <c r="C154" s="185">
        <f>SUM(C147:C153)</f>
        <v>8.0000000000000018</v>
      </c>
      <c r="D154" s="185">
        <f t="shared" ref="D154:Q154" si="38">SUM(D147:D153)</f>
        <v>14</v>
      </c>
      <c r="E154" s="185">
        <f t="shared" si="38"/>
        <v>4</v>
      </c>
      <c r="F154" s="185">
        <f t="shared" si="38"/>
        <v>56</v>
      </c>
      <c r="G154" s="185">
        <f t="shared" si="38"/>
        <v>3.0000000000000009</v>
      </c>
      <c r="H154" s="185">
        <f t="shared" si="38"/>
        <v>42</v>
      </c>
      <c r="I154" s="185">
        <f t="shared" si="38"/>
        <v>0</v>
      </c>
      <c r="J154" s="185">
        <f t="shared" si="38"/>
        <v>38</v>
      </c>
      <c r="K154" s="185">
        <f t="shared" si="38"/>
        <v>0</v>
      </c>
      <c r="L154" s="185">
        <f t="shared" si="38"/>
        <v>30.000000000000004</v>
      </c>
      <c r="M154" s="185">
        <f t="shared" si="38"/>
        <v>1.0000000000000002</v>
      </c>
      <c r="N154" s="185">
        <f t="shared" si="38"/>
        <v>27</v>
      </c>
      <c r="O154" s="652">
        <f t="shared" si="38"/>
        <v>16.000000000000004</v>
      </c>
      <c r="P154" s="652">
        <f t="shared" si="38"/>
        <v>207</v>
      </c>
      <c r="Q154" s="652">
        <f t="shared" si="38"/>
        <v>223</v>
      </c>
      <c r="R154" s="537" t="s">
        <v>22</v>
      </c>
      <c r="S154" s="914"/>
    </row>
    <row r="155" spans="1:19" ht="24.95" customHeight="1" x14ac:dyDescent="0.2">
      <c r="A155" s="912" t="s">
        <v>150</v>
      </c>
      <c r="B155" s="516" t="s">
        <v>199</v>
      </c>
      <c r="C155" s="333">
        <f>SUM(C147,C139,C116,C108,C100,C86,C70,C54,C46,C38,C24,C16,C8)</f>
        <v>0</v>
      </c>
      <c r="D155" s="333">
        <f t="shared" ref="D155:P155" si="39">SUM(D147,D139,D116,D108,D100,D86,D70,D54,D46,D38,D24,D16,D8)</f>
        <v>1.9999999999999996</v>
      </c>
      <c r="E155" s="333">
        <f t="shared" si="39"/>
        <v>0</v>
      </c>
      <c r="F155" s="333">
        <f t="shared" si="39"/>
        <v>6.9999999999999973</v>
      </c>
      <c r="G155" s="333">
        <f t="shared" si="39"/>
        <v>0</v>
      </c>
      <c r="H155" s="333">
        <f t="shared" si="39"/>
        <v>10</v>
      </c>
      <c r="I155" s="333">
        <f t="shared" si="39"/>
        <v>1.0000000000000004</v>
      </c>
      <c r="J155" s="333">
        <f t="shared" si="39"/>
        <v>51.000000000000014</v>
      </c>
      <c r="K155" s="333">
        <f t="shared" si="39"/>
        <v>2</v>
      </c>
      <c r="L155" s="333">
        <f t="shared" si="39"/>
        <v>155.99999999999997</v>
      </c>
      <c r="M155" s="333">
        <f t="shared" si="39"/>
        <v>5</v>
      </c>
      <c r="N155" s="333">
        <f t="shared" si="39"/>
        <v>464.00000000000023</v>
      </c>
      <c r="O155" s="333">
        <f t="shared" si="39"/>
        <v>8</v>
      </c>
      <c r="P155" s="333">
        <f t="shared" si="39"/>
        <v>690.00000000000023</v>
      </c>
      <c r="Q155" s="333">
        <f>SUM(O155:P155)</f>
        <v>698.00000000000023</v>
      </c>
      <c r="R155" s="534" t="s">
        <v>200</v>
      </c>
      <c r="S155" s="912" t="s">
        <v>22</v>
      </c>
    </row>
    <row r="156" spans="1:19" ht="24.95" customHeight="1" x14ac:dyDescent="0.2">
      <c r="A156" s="913"/>
      <c r="B156" s="517" t="s">
        <v>201</v>
      </c>
      <c r="C156" s="181">
        <f t="shared" ref="C156:P156" si="40">SUM(C148,C140,C117,C109,C101,C87,C71,C55,C47,C39,C25,C17,C9)</f>
        <v>0</v>
      </c>
      <c r="D156" s="181">
        <f t="shared" si="40"/>
        <v>2.0000000000000009</v>
      </c>
      <c r="E156" s="181">
        <f t="shared" si="40"/>
        <v>0</v>
      </c>
      <c r="F156" s="181">
        <f t="shared" si="40"/>
        <v>3.0000000000000004</v>
      </c>
      <c r="G156" s="181">
        <f t="shared" si="40"/>
        <v>0</v>
      </c>
      <c r="H156" s="181">
        <f t="shared" si="40"/>
        <v>14</v>
      </c>
      <c r="I156" s="181">
        <f t="shared" si="40"/>
        <v>1.0000000000000004</v>
      </c>
      <c r="J156" s="181">
        <f t="shared" si="40"/>
        <v>51.000000000000014</v>
      </c>
      <c r="K156" s="181">
        <f t="shared" si="40"/>
        <v>1</v>
      </c>
      <c r="L156" s="181">
        <f t="shared" si="40"/>
        <v>147.99999999999997</v>
      </c>
      <c r="M156" s="181">
        <f t="shared" si="40"/>
        <v>0</v>
      </c>
      <c r="N156" s="181">
        <f t="shared" si="40"/>
        <v>277.99999999999994</v>
      </c>
      <c r="O156" s="181">
        <f t="shared" si="40"/>
        <v>2.0000000000000004</v>
      </c>
      <c r="P156" s="181">
        <f t="shared" si="40"/>
        <v>495.99999999999989</v>
      </c>
      <c r="Q156" s="181">
        <f t="shared" ref="Q156:Q162" si="41">SUM(O156:P156)</f>
        <v>497.99999999999989</v>
      </c>
      <c r="R156" s="535" t="s">
        <v>202</v>
      </c>
      <c r="S156" s="913"/>
    </row>
    <row r="157" spans="1:19" ht="24.95" customHeight="1" x14ac:dyDescent="0.2">
      <c r="A157" s="913"/>
      <c r="B157" s="518" t="s">
        <v>203</v>
      </c>
      <c r="C157" s="181">
        <f t="shared" ref="C157:P157" si="42">SUM(C149,C141,C118,C110,C102,C88,C72,C56,C48,C40,C26,C18,C10)</f>
        <v>0</v>
      </c>
      <c r="D157" s="181">
        <f t="shared" si="42"/>
        <v>0.99999999999999978</v>
      </c>
      <c r="E157" s="181">
        <f t="shared" si="42"/>
        <v>0</v>
      </c>
      <c r="F157" s="181">
        <f t="shared" si="42"/>
        <v>6</v>
      </c>
      <c r="G157" s="181">
        <f t="shared" si="42"/>
        <v>0</v>
      </c>
      <c r="H157" s="181">
        <f t="shared" si="42"/>
        <v>34.000000000000007</v>
      </c>
      <c r="I157" s="181">
        <f t="shared" si="42"/>
        <v>0</v>
      </c>
      <c r="J157" s="181">
        <f t="shared" si="42"/>
        <v>111</v>
      </c>
      <c r="K157" s="181">
        <f t="shared" si="42"/>
        <v>2</v>
      </c>
      <c r="L157" s="181">
        <f t="shared" si="42"/>
        <v>478.00000000000017</v>
      </c>
      <c r="M157" s="181">
        <f t="shared" si="42"/>
        <v>2</v>
      </c>
      <c r="N157" s="181">
        <f t="shared" si="42"/>
        <v>760.00000000000057</v>
      </c>
      <c r="O157" s="181">
        <f t="shared" si="42"/>
        <v>4</v>
      </c>
      <c r="P157" s="181">
        <f t="shared" si="42"/>
        <v>1390.0000000000007</v>
      </c>
      <c r="Q157" s="181">
        <f t="shared" si="41"/>
        <v>1394.0000000000007</v>
      </c>
      <c r="R157" s="535" t="s">
        <v>204</v>
      </c>
      <c r="S157" s="913"/>
    </row>
    <row r="158" spans="1:19" ht="24.95" customHeight="1" x14ac:dyDescent="0.2">
      <c r="A158" s="913"/>
      <c r="B158" s="518" t="s">
        <v>205</v>
      </c>
      <c r="C158" s="181">
        <f t="shared" ref="C158:P158" si="43">SUM(C150,C142,C119,C111,C103,C89,C73,C57,C49,C41,C27,C19,C11)</f>
        <v>0</v>
      </c>
      <c r="D158" s="181">
        <f t="shared" si="43"/>
        <v>70.999999999999972</v>
      </c>
      <c r="E158" s="181">
        <f t="shared" si="43"/>
        <v>0</v>
      </c>
      <c r="F158" s="181">
        <f t="shared" si="43"/>
        <v>304</v>
      </c>
      <c r="G158" s="181">
        <f t="shared" si="43"/>
        <v>4.0000000000000009</v>
      </c>
      <c r="H158" s="181">
        <f t="shared" si="43"/>
        <v>523.00000000000057</v>
      </c>
      <c r="I158" s="181">
        <f t="shared" si="43"/>
        <v>1</v>
      </c>
      <c r="J158" s="181">
        <f t="shared" si="43"/>
        <v>251.99999999999997</v>
      </c>
      <c r="K158" s="181">
        <f t="shared" si="43"/>
        <v>0</v>
      </c>
      <c r="L158" s="181">
        <f t="shared" si="43"/>
        <v>210</v>
      </c>
      <c r="M158" s="181">
        <f t="shared" si="43"/>
        <v>2</v>
      </c>
      <c r="N158" s="181">
        <f t="shared" si="43"/>
        <v>99</v>
      </c>
      <c r="O158" s="181">
        <f t="shared" si="43"/>
        <v>7.0000000000000009</v>
      </c>
      <c r="P158" s="181">
        <f t="shared" si="43"/>
        <v>1459.0000000000005</v>
      </c>
      <c r="Q158" s="181">
        <f t="shared" si="41"/>
        <v>1466.0000000000005</v>
      </c>
      <c r="R158" s="536" t="s">
        <v>341</v>
      </c>
      <c r="S158" s="913"/>
    </row>
    <row r="159" spans="1:19" ht="24.95" customHeight="1" x14ac:dyDescent="0.2">
      <c r="A159" s="913"/>
      <c r="B159" s="519" t="s">
        <v>207</v>
      </c>
      <c r="C159" s="181">
        <f t="shared" ref="C159:P159" si="44">SUM(C151,C143,C120,C112,C104,C90,C74,C58,C50,C42,C28,C20,C12)</f>
        <v>1</v>
      </c>
      <c r="D159" s="181">
        <f t="shared" si="44"/>
        <v>2</v>
      </c>
      <c r="E159" s="181">
        <f t="shared" si="44"/>
        <v>5</v>
      </c>
      <c r="F159" s="181">
        <f t="shared" si="44"/>
        <v>21.000000000000004</v>
      </c>
      <c r="G159" s="181">
        <f t="shared" si="44"/>
        <v>0.99999999999999989</v>
      </c>
      <c r="H159" s="181">
        <f t="shared" si="44"/>
        <v>57.000000000000021</v>
      </c>
      <c r="I159" s="181">
        <f t="shared" si="44"/>
        <v>0.99999999999999978</v>
      </c>
      <c r="J159" s="181">
        <f t="shared" si="44"/>
        <v>44.999999999999979</v>
      </c>
      <c r="K159" s="181">
        <f t="shared" si="44"/>
        <v>0</v>
      </c>
      <c r="L159" s="181">
        <f t="shared" si="44"/>
        <v>10.999999999999998</v>
      </c>
      <c r="M159" s="181">
        <f t="shared" si="44"/>
        <v>0</v>
      </c>
      <c r="N159" s="181">
        <f t="shared" si="44"/>
        <v>8.9999999999999964</v>
      </c>
      <c r="O159" s="181">
        <f t="shared" si="44"/>
        <v>7.9999999999999991</v>
      </c>
      <c r="P159" s="181">
        <f t="shared" si="44"/>
        <v>145</v>
      </c>
      <c r="Q159" s="181">
        <f t="shared" si="41"/>
        <v>153</v>
      </c>
      <c r="R159" s="535" t="s">
        <v>340</v>
      </c>
      <c r="S159" s="913"/>
    </row>
    <row r="160" spans="1:19" ht="33" customHeight="1" x14ac:dyDescent="0.2">
      <c r="A160" s="913"/>
      <c r="B160" s="518" t="s">
        <v>209</v>
      </c>
      <c r="C160" s="181">
        <f t="shared" ref="C160:P160" si="45">SUM(C152,C144,C121,C113,C105,C91,C75,C59,C51,C43,C29,C21,C13)</f>
        <v>8</v>
      </c>
      <c r="D160" s="181">
        <f t="shared" si="45"/>
        <v>21</v>
      </c>
      <c r="E160" s="181">
        <f t="shared" si="45"/>
        <v>31.000000000000018</v>
      </c>
      <c r="F160" s="181">
        <f t="shared" si="45"/>
        <v>70</v>
      </c>
      <c r="G160" s="181">
        <f t="shared" si="45"/>
        <v>9</v>
      </c>
      <c r="H160" s="181">
        <f t="shared" si="45"/>
        <v>30</v>
      </c>
      <c r="I160" s="181">
        <f t="shared" si="45"/>
        <v>13.000000000000007</v>
      </c>
      <c r="J160" s="181">
        <f t="shared" si="45"/>
        <v>40.000000000000021</v>
      </c>
      <c r="K160" s="181">
        <f t="shared" si="45"/>
        <v>8.9999999999999964</v>
      </c>
      <c r="L160" s="181">
        <f t="shared" si="45"/>
        <v>32</v>
      </c>
      <c r="M160" s="181">
        <f t="shared" si="45"/>
        <v>9.0000000000000071</v>
      </c>
      <c r="N160" s="181">
        <f t="shared" si="45"/>
        <v>31.000000000000004</v>
      </c>
      <c r="O160" s="181">
        <f t="shared" si="45"/>
        <v>79.000000000000028</v>
      </c>
      <c r="P160" s="181">
        <f t="shared" si="45"/>
        <v>224.00000000000003</v>
      </c>
      <c r="Q160" s="181">
        <f t="shared" si="41"/>
        <v>303.00000000000006</v>
      </c>
      <c r="R160" s="535" t="s">
        <v>342</v>
      </c>
      <c r="S160" s="913"/>
    </row>
    <row r="161" spans="1:19" ht="39" customHeight="1" x14ac:dyDescent="0.2">
      <c r="A161" s="913"/>
      <c r="B161" s="517" t="s">
        <v>381</v>
      </c>
      <c r="C161" s="181">
        <f t="shared" ref="C161:P161" si="46">SUM(C153,C145,C122,C114,C106,C92,C76,C60,C52,C44,C30,C22,C14)</f>
        <v>65.000000000000028</v>
      </c>
      <c r="D161" s="181">
        <f t="shared" si="46"/>
        <v>120</v>
      </c>
      <c r="E161" s="181">
        <f t="shared" si="46"/>
        <v>71</v>
      </c>
      <c r="F161" s="181">
        <f t="shared" si="46"/>
        <v>384.00000000000017</v>
      </c>
      <c r="G161" s="181">
        <f t="shared" si="46"/>
        <v>103.99999999999999</v>
      </c>
      <c r="H161" s="181">
        <f t="shared" si="46"/>
        <v>189.99999999999986</v>
      </c>
      <c r="I161" s="181">
        <f t="shared" si="46"/>
        <v>69.000000000000043</v>
      </c>
      <c r="J161" s="181">
        <f t="shared" si="46"/>
        <v>25.000000000000007</v>
      </c>
      <c r="K161" s="181">
        <f t="shared" si="46"/>
        <v>9.9999999999999982</v>
      </c>
      <c r="L161" s="181">
        <f t="shared" si="46"/>
        <v>7.9999999999999982</v>
      </c>
      <c r="M161" s="181">
        <f t="shared" si="46"/>
        <v>0.99999999999999978</v>
      </c>
      <c r="N161" s="181">
        <f t="shared" si="46"/>
        <v>3.0000000000000004</v>
      </c>
      <c r="O161" s="181">
        <f t="shared" si="46"/>
        <v>320.00000000000006</v>
      </c>
      <c r="P161" s="181">
        <f t="shared" si="46"/>
        <v>730</v>
      </c>
      <c r="Q161" s="181">
        <f t="shared" si="41"/>
        <v>1050</v>
      </c>
      <c r="R161" s="543" t="s">
        <v>456</v>
      </c>
      <c r="S161" s="913"/>
    </row>
    <row r="162" spans="1:19" ht="25.5" customHeight="1" thickBot="1" x14ac:dyDescent="0.25">
      <c r="A162" s="914"/>
      <c r="B162" s="520" t="s">
        <v>24</v>
      </c>
      <c r="C162" s="665">
        <f t="shared" ref="C162:P162" si="47">SUM(C154,C146,C123,C115,C107,C93,C77,C61,C53,C45,C31,C23,C15)</f>
        <v>74.000000000000028</v>
      </c>
      <c r="D162" s="665">
        <f t="shared" si="47"/>
        <v>218.99999999999997</v>
      </c>
      <c r="E162" s="665">
        <f t="shared" si="47"/>
        <v>107</v>
      </c>
      <c r="F162" s="665">
        <f t="shared" si="47"/>
        <v>795.00000000000023</v>
      </c>
      <c r="G162" s="665">
        <f t="shared" si="47"/>
        <v>117.99999999999999</v>
      </c>
      <c r="H162" s="665">
        <f t="shared" si="47"/>
        <v>858.00000000000045</v>
      </c>
      <c r="I162" s="665">
        <f t="shared" si="47"/>
        <v>86.000000000000057</v>
      </c>
      <c r="J162" s="665">
        <f t="shared" si="47"/>
        <v>575</v>
      </c>
      <c r="K162" s="665">
        <f t="shared" si="47"/>
        <v>23.999999999999993</v>
      </c>
      <c r="L162" s="665">
        <f t="shared" si="47"/>
        <v>1043</v>
      </c>
      <c r="M162" s="665">
        <f t="shared" si="47"/>
        <v>19.000000000000007</v>
      </c>
      <c r="N162" s="665">
        <f t="shared" si="47"/>
        <v>1644.0000000000007</v>
      </c>
      <c r="O162" s="665">
        <f t="shared" si="47"/>
        <v>428.00000000000011</v>
      </c>
      <c r="P162" s="665">
        <f t="shared" si="47"/>
        <v>5134.0000000000018</v>
      </c>
      <c r="Q162" s="665">
        <f t="shared" si="41"/>
        <v>5562.0000000000018</v>
      </c>
      <c r="R162" s="537" t="s">
        <v>379</v>
      </c>
      <c r="S162" s="914"/>
    </row>
    <row r="169" spans="1:19" ht="18" x14ac:dyDescent="0.25">
      <c r="F169" s="334"/>
      <c r="G169" s="334"/>
      <c r="H169" s="334"/>
      <c r="I169" s="334"/>
      <c r="J169" s="334"/>
      <c r="K169" s="334"/>
      <c r="L169" s="334"/>
      <c r="M169" s="334"/>
      <c r="N169" s="334"/>
      <c r="O169" s="334"/>
      <c r="P169" s="334"/>
      <c r="Q169" s="334"/>
      <c r="R169" s="335"/>
    </row>
  </sheetData>
  <mergeCells count="134">
    <mergeCell ref="A131:A138"/>
    <mergeCell ref="S131:S138"/>
    <mergeCell ref="A139:A146"/>
    <mergeCell ref="S139:S146"/>
    <mergeCell ref="A147:A154"/>
    <mergeCell ref="S147:S154"/>
    <mergeCell ref="A155:A162"/>
    <mergeCell ref="S155:S162"/>
    <mergeCell ref="A126:Q126"/>
    <mergeCell ref="R126:S126"/>
    <mergeCell ref="A127:A130"/>
    <mergeCell ref="B127:B130"/>
    <mergeCell ref="C127:D127"/>
    <mergeCell ref="E127:F127"/>
    <mergeCell ref="G127:H127"/>
    <mergeCell ref="I127:J127"/>
    <mergeCell ref="K127:L127"/>
    <mergeCell ref="M127:N127"/>
    <mergeCell ref="O127:Q127"/>
    <mergeCell ref="R127:R130"/>
    <mergeCell ref="S127:S130"/>
    <mergeCell ref="C128:D128"/>
    <mergeCell ref="E128:F128"/>
    <mergeCell ref="G128:H128"/>
    <mergeCell ref="I128:J128"/>
    <mergeCell ref="K128:L128"/>
    <mergeCell ref="M128:N128"/>
    <mergeCell ref="O128:Q128"/>
    <mergeCell ref="A116:A123"/>
    <mergeCell ref="S116:S123"/>
    <mergeCell ref="K96:L96"/>
    <mergeCell ref="M96:N96"/>
    <mergeCell ref="O96:Q96"/>
    <mergeCell ref="R96:R99"/>
    <mergeCell ref="S96:S99"/>
    <mergeCell ref="C97:D97"/>
    <mergeCell ref="E97:F97"/>
    <mergeCell ref="G97:H97"/>
    <mergeCell ref="I97:J97"/>
    <mergeCell ref="K97:L97"/>
    <mergeCell ref="A100:A107"/>
    <mergeCell ref="S100:S107"/>
    <mergeCell ref="A108:A115"/>
    <mergeCell ref="S108:S115"/>
    <mergeCell ref="A95:Q95"/>
    <mergeCell ref="R95:S95"/>
    <mergeCell ref="A96:A99"/>
    <mergeCell ref="B96:B99"/>
    <mergeCell ref="C96:D96"/>
    <mergeCell ref="E96:F96"/>
    <mergeCell ref="G96:H96"/>
    <mergeCell ref="I96:J96"/>
    <mergeCell ref="M97:N97"/>
    <mergeCell ref="O97:Q97"/>
    <mergeCell ref="A86:A93"/>
    <mergeCell ref="S86:S93"/>
    <mergeCell ref="K66:L66"/>
    <mergeCell ref="M66:N66"/>
    <mergeCell ref="O66:Q66"/>
    <mergeCell ref="R66:R69"/>
    <mergeCell ref="S66:S69"/>
    <mergeCell ref="C67:D67"/>
    <mergeCell ref="E67:F67"/>
    <mergeCell ref="G67:H67"/>
    <mergeCell ref="I67:J67"/>
    <mergeCell ref="K67:L67"/>
    <mergeCell ref="A70:A77"/>
    <mergeCell ref="S70:S77"/>
    <mergeCell ref="A78:A85"/>
    <mergeCell ref="S78:S85"/>
    <mergeCell ref="A65:Q65"/>
    <mergeCell ref="R65:S65"/>
    <mergeCell ref="A66:A69"/>
    <mergeCell ref="B66:B69"/>
    <mergeCell ref="C66:D66"/>
    <mergeCell ref="E66:F66"/>
    <mergeCell ref="G66:H66"/>
    <mergeCell ref="I66:J66"/>
    <mergeCell ref="M67:N67"/>
    <mergeCell ref="O67:Q67"/>
    <mergeCell ref="A54:A61"/>
    <mergeCell ref="S54:S61"/>
    <mergeCell ref="K34:L34"/>
    <mergeCell ref="M34:N34"/>
    <mergeCell ref="O34:Q34"/>
    <mergeCell ref="R34:R37"/>
    <mergeCell ref="S34:S37"/>
    <mergeCell ref="C35:D35"/>
    <mergeCell ref="E35:F35"/>
    <mergeCell ref="G35:H35"/>
    <mergeCell ref="I35:J35"/>
    <mergeCell ref="K35:L35"/>
    <mergeCell ref="A38:A45"/>
    <mergeCell ref="S38:S45"/>
    <mergeCell ref="A46:A53"/>
    <mergeCell ref="S46:S53"/>
    <mergeCell ref="A33:Q33"/>
    <mergeCell ref="R33:S33"/>
    <mergeCell ref="A34:A37"/>
    <mergeCell ref="B34:B37"/>
    <mergeCell ref="C34:D34"/>
    <mergeCell ref="E34:F34"/>
    <mergeCell ref="G34:H34"/>
    <mergeCell ref="I34:J34"/>
    <mergeCell ref="M35:N35"/>
    <mergeCell ref="O35:Q35"/>
    <mergeCell ref="A16:A23"/>
    <mergeCell ref="S16:S23"/>
    <mergeCell ref="A24:A31"/>
    <mergeCell ref="S24:S31"/>
    <mergeCell ref="K4:L4"/>
    <mergeCell ref="M4:N4"/>
    <mergeCell ref="O4:Q4"/>
    <mergeCell ref="R4:R7"/>
    <mergeCell ref="S4:S7"/>
    <mergeCell ref="C5:D5"/>
    <mergeCell ref="E5:F5"/>
    <mergeCell ref="G5:H5"/>
    <mergeCell ref="I5:J5"/>
    <mergeCell ref="K5:L5"/>
    <mergeCell ref="A8:A15"/>
    <mergeCell ref="S8:S15"/>
    <mergeCell ref="A1:S1"/>
    <mergeCell ref="A2:S2"/>
    <mergeCell ref="A3:Q3"/>
    <mergeCell ref="R3:S3"/>
    <mergeCell ref="A4:A7"/>
    <mergeCell ref="B4:B7"/>
    <mergeCell ref="C4:D4"/>
    <mergeCell ref="E4:F4"/>
    <mergeCell ref="G4:H4"/>
    <mergeCell ref="I4:J4"/>
    <mergeCell ref="M5:N5"/>
    <mergeCell ref="O5:Q5"/>
  </mergeCells>
  <printOptions horizontalCentered="1"/>
  <pageMargins left="0.59055118110236227" right="0.59055118110236227" top="0.59055118110236227" bottom="0.39370078740157483" header="0.59055118110236227" footer="0.39370078740157483"/>
  <pageSetup paperSize="9" scale="56" firstPageNumber="40" orientation="landscape" r:id="rId1"/>
  <rowBreaks count="5" manualBreakCount="5">
    <brk id="32" max="18" man="1"/>
    <brk id="63" max="18" man="1"/>
    <brk id="94" max="18" man="1"/>
    <brk id="124" max="18" man="1"/>
    <brk id="162" max="18" man="1"/>
  </rowBreaks>
  <ignoredErrors>
    <ignoredError sqref="O15:Q15 O23:Q23 O45:Q45 O53:Q53 O107:Q107 O115:Q115 O146:Q146 Q154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M57"/>
  <sheetViews>
    <sheetView rightToLeft="1" view="pageBreakPreview" zoomScale="80" zoomScaleSheetLayoutView="80" workbookViewId="0">
      <selection activeCell="M40" sqref="M40"/>
    </sheetView>
  </sheetViews>
  <sheetFormatPr defaultColWidth="9.125" defaultRowHeight="14.25" x14ac:dyDescent="0.2"/>
  <cols>
    <col min="1" max="1" width="11.125" style="188" customWidth="1"/>
    <col min="2" max="2" width="17.125" style="188" customWidth="1"/>
    <col min="3" max="3" width="18.375" style="188" customWidth="1"/>
    <col min="4" max="4" width="15.125" style="188" customWidth="1"/>
    <col min="5" max="5" width="14" style="188" customWidth="1"/>
    <col min="6" max="6" width="16.25" style="188" customWidth="1"/>
    <col min="7" max="7" width="13.75" style="188" customWidth="1"/>
    <col min="8" max="8" width="17.625" style="188" customWidth="1"/>
    <col min="9" max="9" width="15" style="188" customWidth="1"/>
    <col min="10" max="10" width="17.25" style="188" customWidth="1"/>
    <col min="11" max="11" width="24.625" style="188" customWidth="1"/>
    <col min="12" max="12" width="14.875" style="188" customWidth="1"/>
    <col min="13" max="13" width="10.5" style="188" customWidth="1"/>
    <col min="14" max="16384" width="9.125" style="188"/>
  </cols>
  <sheetData>
    <row r="1" spans="1:12" ht="40.5" customHeight="1" x14ac:dyDescent="0.2">
      <c r="A1" s="929" t="s">
        <v>455</v>
      </c>
      <c r="B1" s="929"/>
      <c r="C1" s="929"/>
      <c r="D1" s="929"/>
      <c r="E1" s="929"/>
      <c r="F1" s="929"/>
      <c r="G1" s="929"/>
      <c r="H1" s="929"/>
      <c r="I1" s="929"/>
      <c r="J1" s="929"/>
      <c r="K1" s="929"/>
      <c r="L1" s="929"/>
    </row>
    <row r="2" spans="1:12" ht="29.25" customHeight="1" x14ac:dyDescent="0.2">
      <c r="A2" s="930" t="s">
        <v>452</v>
      </c>
      <c r="B2" s="930"/>
      <c r="C2" s="930"/>
      <c r="D2" s="930"/>
      <c r="E2" s="930"/>
      <c r="F2" s="930"/>
      <c r="G2" s="930"/>
      <c r="H2" s="930"/>
      <c r="I2" s="930"/>
      <c r="J2" s="930"/>
      <c r="K2" s="930"/>
      <c r="L2" s="930"/>
    </row>
    <row r="3" spans="1:12" s="235" customFormat="1" ht="33" customHeight="1" thickBot="1" x14ac:dyDescent="0.25">
      <c r="A3" s="922" t="s">
        <v>442</v>
      </c>
      <c r="B3" s="922"/>
      <c r="C3" s="922"/>
      <c r="D3" s="922"/>
      <c r="E3" s="922"/>
      <c r="F3" s="922"/>
      <c r="G3" s="922"/>
      <c r="H3" s="922"/>
      <c r="I3" s="922"/>
      <c r="J3" s="922"/>
      <c r="L3" s="539" t="s">
        <v>437</v>
      </c>
    </row>
    <row r="4" spans="1:12" ht="24.75" customHeight="1" thickTop="1" x14ac:dyDescent="0.2">
      <c r="A4" s="923" t="s">
        <v>212</v>
      </c>
      <c r="B4" s="923"/>
      <c r="C4" s="326"/>
      <c r="D4" s="923" t="s">
        <v>42</v>
      </c>
      <c r="E4" s="923"/>
      <c r="F4" s="923"/>
      <c r="G4" s="923"/>
      <c r="H4" s="923"/>
      <c r="I4" s="923"/>
      <c r="J4" s="923"/>
      <c r="K4" s="926" t="s">
        <v>213</v>
      </c>
      <c r="L4" s="926"/>
    </row>
    <row r="5" spans="1:12" ht="22.5" customHeight="1" x14ac:dyDescent="0.2">
      <c r="A5" s="924"/>
      <c r="B5" s="924"/>
      <c r="C5" s="327" t="s">
        <v>41</v>
      </c>
      <c r="D5" s="190" t="s">
        <v>23</v>
      </c>
      <c r="E5" s="190" t="s">
        <v>25</v>
      </c>
      <c r="F5" s="213" t="s">
        <v>26</v>
      </c>
      <c r="G5" s="190" t="s">
        <v>27</v>
      </c>
      <c r="H5" s="191" t="s">
        <v>28</v>
      </c>
      <c r="I5" s="191" t="s">
        <v>29</v>
      </c>
      <c r="J5" s="191" t="s">
        <v>30</v>
      </c>
      <c r="K5" s="927"/>
      <c r="L5" s="927"/>
    </row>
    <row r="6" spans="1:12" ht="30.75" customHeight="1" thickBot="1" x14ac:dyDescent="0.25">
      <c r="A6" s="925"/>
      <c r="B6" s="925"/>
      <c r="C6" s="443" t="s">
        <v>154</v>
      </c>
      <c r="D6" s="192" t="s">
        <v>155</v>
      </c>
      <c r="E6" s="192" t="s">
        <v>211</v>
      </c>
      <c r="F6" s="192" t="s">
        <v>157</v>
      </c>
      <c r="G6" s="192" t="s">
        <v>158</v>
      </c>
      <c r="H6" s="192" t="s">
        <v>159</v>
      </c>
      <c r="I6" s="193" t="s">
        <v>160</v>
      </c>
      <c r="J6" s="192" t="s">
        <v>161</v>
      </c>
      <c r="K6" s="928"/>
      <c r="L6" s="928"/>
    </row>
    <row r="7" spans="1:12" ht="24" customHeight="1" x14ac:dyDescent="0.25">
      <c r="A7" s="931" t="s">
        <v>214</v>
      </c>
      <c r="B7" s="931"/>
      <c r="C7" s="456">
        <v>547130</v>
      </c>
      <c r="D7" s="457">
        <v>214610.00000000015</v>
      </c>
      <c r="E7" s="457">
        <v>27600</v>
      </c>
      <c r="F7" s="457">
        <v>8250</v>
      </c>
      <c r="G7" s="457">
        <v>7205430.0000000009</v>
      </c>
      <c r="H7" s="457">
        <v>531570</v>
      </c>
      <c r="I7" s="457">
        <v>32400</v>
      </c>
      <c r="J7" s="250" t="s">
        <v>371</v>
      </c>
      <c r="K7" s="932" t="s">
        <v>215</v>
      </c>
      <c r="L7" s="932"/>
    </row>
    <row r="8" spans="1:12" ht="18" customHeight="1" x14ac:dyDescent="0.2">
      <c r="A8" s="933" t="s">
        <v>216</v>
      </c>
      <c r="B8" s="194" t="s">
        <v>217</v>
      </c>
      <c r="C8" s="351">
        <v>12990</v>
      </c>
      <c r="D8" s="352">
        <v>7285.0000000000009</v>
      </c>
      <c r="E8" s="352">
        <v>0</v>
      </c>
      <c r="F8" s="352">
        <v>0</v>
      </c>
      <c r="G8" s="352">
        <v>120659.99999999996</v>
      </c>
      <c r="H8" s="352">
        <v>39551.999999999993</v>
      </c>
      <c r="I8" s="352">
        <v>740</v>
      </c>
      <c r="J8" s="250" t="s">
        <v>371</v>
      </c>
      <c r="K8" s="195" t="s">
        <v>218</v>
      </c>
      <c r="L8" s="934" t="s">
        <v>219</v>
      </c>
    </row>
    <row r="9" spans="1:12" ht="19.5" customHeight="1" x14ac:dyDescent="0.2">
      <c r="A9" s="933"/>
      <c r="B9" s="194" t="s">
        <v>220</v>
      </c>
      <c r="C9" s="351">
        <v>1880</v>
      </c>
      <c r="D9" s="352">
        <v>2120</v>
      </c>
      <c r="E9" s="352">
        <v>0</v>
      </c>
      <c r="F9" s="352">
        <v>0</v>
      </c>
      <c r="G9" s="352">
        <v>130554.99999999993</v>
      </c>
      <c r="H9" s="352">
        <v>12220</v>
      </c>
      <c r="I9" s="352">
        <v>375</v>
      </c>
      <c r="J9" s="250" t="s">
        <v>371</v>
      </c>
      <c r="K9" s="195" t="s">
        <v>221</v>
      </c>
      <c r="L9" s="934"/>
    </row>
    <row r="10" spans="1:12" ht="18" customHeight="1" x14ac:dyDescent="0.2">
      <c r="A10" s="933"/>
      <c r="B10" s="194" t="s">
        <v>222</v>
      </c>
      <c r="C10" s="351">
        <v>10835.999999999998</v>
      </c>
      <c r="D10" s="352">
        <v>100</v>
      </c>
      <c r="E10" s="352">
        <v>300</v>
      </c>
      <c r="F10" s="352">
        <v>100</v>
      </c>
      <c r="G10" s="352">
        <v>126160.00000000004</v>
      </c>
      <c r="H10" s="352">
        <v>7035</v>
      </c>
      <c r="I10" s="352">
        <v>185</v>
      </c>
      <c r="J10" s="250" t="s">
        <v>371</v>
      </c>
      <c r="K10" s="195" t="s">
        <v>223</v>
      </c>
      <c r="L10" s="934"/>
    </row>
    <row r="11" spans="1:12" ht="19.5" customHeight="1" x14ac:dyDescent="0.2">
      <c r="A11" s="933"/>
      <c r="B11" s="194" t="s">
        <v>224</v>
      </c>
      <c r="C11" s="351">
        <v>8308.9999999999982</v>
      </c>
      <c r="D11" s="352">
        <v>5490.0000000000018</v>
      </c>
      <c r="E11" s="352">
        <v>350</v>
      </c>
      <c r="F11" s="352">
        <v>120</v>
      </c>
      <c r="G11" s="352">
        <v>204139.99999999977</v>
      </c>
      <c r="H11" s="352">
        <v>9229</v>
      </c>
      <c r="I11" s="352">
        <v>700</v>
      </c>
      <c r="J11" s="250" t="s">
        <v>371</v>
      </c>
      <c r="K11" s="195" t="s">
        <v>225</v>
      </c>
      <c r="L11" s="934"/>
    </row>
    <row r="12" spans="1:12" ht="18" customHeight="1" x14ac:dyDescent="0.2">
      <c r="A12" s="933"/>
      <c r="B12" s="194" t="s">
        <v>226</v>
      </c>
      <c r="C12" s="351">
        <v>42975.000000000007</v>
      </c>
      <c r="D12" s="352">
        <v>14235.000000000002</v>
      </c>
      <c r="E12" s="352">
        <v>1080</v>
      </c>
      <c r="F12" s="352">
        <v>720</v>
      </c>
      <c r="G12" s="352">
        <v>816825.00000000047</v>
      </c>
      <c r="H12" s="352">
        <v>19571.000000000007</v>
      </c>
      <c r="I12" s="352">
        <v>2200</v>
      </c>
      <c r="J12" s="250" t="s">
        <v>371</v>
      </c>
      <c r="K12" s="195" t="s">
        <v>227</v>
      </c>
      <c r="L12" s="934"/>
    </row>
    <row r="13" spans="1:12" ht="18" customHeight="1" x14ac:dyDescent="0.2">
      <c r="A13" s="933"/>
      <c r="B13" s="194" t="s">
        <v>19</v>
      </c>
      <c r="C13" s="351">
        <v>1290.0000000000002</v>
      </c>
      <c r="D13" s="352">
        <v>680</v>
      </c>
      <c r="E13" s="352">
        <v>0</v>
      </c>
      <c r="F13" s="352">
        <v>100</v>
      </c>
      <c r="G13" s="352">
        <v>200880</v>
      </c>
      <c r="H13" s="352">
        <v>48170.000000000007</v>
      </c>
      <c r="I13" s="352">
        <v>600</v>
      </c>
      <c r="J13" s="250" t="s">
        <v>371</v>
      </c>
      <c r="K13" s="195" t="s">
        <v>228</v>
      </c>
      <c r="L13" s="934"/>
    </row>
    <row r="14" spans="1:12" ht="23.25" customHeight="1" x14ac:dyDescent="0.2">
      <c r="A14" s="933"/>
      <c r="B14" s="194" t="s">
        <v>39</v>
      </c>
      <c r="C14" s="356">
        <f>SUM(C8:C13)</f>
        <v>78280</v>
      </c>
      <c r="D14" s="356">
        <f t="shared" ref="D14:I14" si="0">SUM(D8:D13)</f>
        <v>29910.000000000004</v>
      </c>
      <c r="E14" s="356">
        <f t="shared" si="0"/>
        <v>1730</v>
      </c>
      <c r="F14" s="356">
        <f t="shared" si="0"/>
        <v>1040</v>
      </c>
      <c r="G14" s="356">
        <f t="shared" si="0"/>
        <v>1599220.0000000002</v>
      </c>
      <c r="H14" s="356">
        <f t="shared" si="0"/>
        <v>135777</v>
      </c>
      <c r="I14" s="356">
        <f t="shared" si="0"/>
        <v>4800</v>
      </c>
      <c r="J14" s="250" t="s">
        <v>371</v>
      </c>
      <c r="K14" s="195" t="s">
        <v>22</v>
      </c>
      <c r="L14" s="934"/>
    </row>
    <row r="15" spans="1:12" ht="21" customHeight="1" x14ac:dyDescent="0.2">
      <c r="A15" s="933" t="s">
        <v>229</v>
      </c>
      <c r="B15" s="194" t="s">
        <v>230</v>
      </c>
      <c r="C15" s="351">
        <v>37228</v>
      </c>
      <c r="D15" s="351">
        <v>6980.0000000000009</v>
      </c>
      <c r="E15" s="351">
        <v>100</v>
      </c>
      <c r="F15" s="351">
        <v>100</v>
      </c>
      <c r="G15" s="351">
        <v>326449.99999999977</v>
      </c>
      <c r="H15" s="351">
        <v>24565.999999999993</v>
      </c>
      <c r="I15" s="352">
        <v>1050</v>
      </c>
      <c r="J15" s="250" t="s">
        <v>371</v>
      </c>
      <c r="K15" s="195" t="s">
        <v>231</v>
      </c>
      <c r="L15" s="934" t="s">
        <v>232</v>
      </c>
    </row>
    <row r="16" spans="1:12" ht="15.75" x14ac:dyDescent="0.2">
      <c r="A16" s="933"/>
      <c r="B16" s="194" t="s">
        <v>233</v>
      </c>
      <c r="C16" s="351">
        <v>13646</v>
      </c>
      <c r="D16" s="351">
        <v>0</v>
      </c>
      <c r="E16" s="351">
        <v>300</v>
      </c>
      <c r="F16" s="351">
        <v>25</v>
      </c>
      <c r="G16" s="351">
        <v>128009.99999999991</v>
      </c>
      <c r="H16" s="351">
        <v>4575</v>
      </c>
      <c r="I16" s="352">
        <v>200</v>
      </c>
      <c r="J16" s="250" t="s">
        <v>371</v>
      </c>
      <c r="K16" s="195" t="s">
        <v>234</v>
      </c>
      <c r="L16" s="934"/>
    </row>
    <row r="17" spans="1:12" ht="15.75" x14ac:dyDescent="0.2">
      <c r="A17" s="933"/>
      <c r="B17" s="194" t="s">
        <v>235</v>
      </c>
      <c r="C17" s="351">
        <v>2483.0000000000005</v>
      </c>
      <c r="D17" s="351">
        <v>2224.9999999999995</v>
      </c>
      <c r="E17" s="351">
        <v>0</v>
      </c>
      <c r="F17" s="351">
        <v>3000</v>
      </c>
      <c r="G17" s="351">
        <v>70244.999999999956</v>
      </c>
      <c r="H17" s="351">
        <v>9824.9999999999982</v>
      </c>
      <c r="I17" s="352">
        <v>0</v>
      </c>
      <c r="J17" s="250" t="s">
        <v>371</v>
      </c>
      <c r="K17" s="195" t="s">
        <v>236</v>
      </c>
      <c r="L17" s="934"/>
    </row>
    <row r="18" spans="1:12" ht="23.25" customHeight="1" x14ac:dyDescent="0.2">
      <c r="A18" s="933"/>
      <c r="B18" s="194" t="s">
        <v>237</v>
      </c>
      <c r="C18" s="351">
        <v>400249.99999999988</v>
      </c>
      <c r="D18" s="351">
        <v>142200</v>
      </c>
      <c r="E18" s="351">
        <v>5400</v>
      </c>
      <c r="F18" s="351">
        <v>0</v>
      </c>
      <c r="G18" s="351">
        <v>4113700</v>
      </c>
      <c r="H18" s="351">
        <v>281800.00000000006</v>
      </c>
      <c r="I18" s="352">
        <v>13100</v>
      </c>
      <c r="J18" s="250" t="s">
        <v>371</v>
      </c>
      <c r="K18" s="195" t="s">
        <v>238</v>
      </c>
      <c r="L18" s="934"/>
    </row>
    <row r="19" spans="1:12" ht="33.75" customHeight="1" x14ac:dyDescent="0.2">
      <c r="A19" s="933"/>
      <c r="B19" s="194" t="s">
        <v>19</v>
      </c>
      <c r="C19" s="351">
        <v>12822</v>
      </c>
      <c r="D19" s="351">
        <v>7745.0000000000027</v>
      </c>
      <c r="E19" s="351">
        <v>0</v>
      </c>
      <c r="F19" s="351">
        <v>25</v>
      </c>
      <c r="G19" s="351">
        <v>248934.99999999997</v>
      </c>
      <c r="H19" s="351">
        <v>11733.999999999996</v>
      </c>
      <c r="I19" s="352">
        <v>400</v>
      </c>
      <c r="J19" s="250" t="s">
        <v>371</v>
      </c>
      <c r="K19" s="195" t="s">
        <v>239</v>
      </c>
      <c r="L19" s="934"/>
    </row>
    <row r="20" spans="1:12" ht="30.75" customHeight="1" thickBot="1" x14ac:dyDescent="0.25">
      <c r="A20" s="935"/>
      <c r="B20" s="445" t="s">
        <v>39</v>
      </c>
      <c r="C20" s="359">
        <f>SUM(C15:C19)</f>
        <v>466428.99999999988</v>
      </c>
      <c r="D20" s="359">
        <f t="shared" ref="D20:I20" si="1">SUM(D15:D19)</f>
        <v>159150</v>
      </c>
      <c r="E20" s="359">
        <f t="shared" si="1"/>
        <v>5800</v>
      </c>
      <c r="F20" s="359">
        <f t="shared" si="1"/>
        <v>3150</v>
      </c>
      <c r="G20" s="359">
        <f t="shared" si="1"/>
        <v>4887340</v>
      </c>
      <c r="H20" s="359">
        <f t="shared" si="1"/>
        <v>332500.00000000006</v>
      </c>
      <c r="I20" s="359">
        <f t="shared" si="1"/>
        <v>14750</v>
      </c>
      <c r="J20" s="253" t="s">
        <v>371</v>
      </c>
      <c r="K20" s="446" t="s">
        <v>22</v>
      </c>
      <c r="L20" s="936"/>
    </row>
    <row r="21" spans="1:12" ht="30" customHeight="1" thickBot="1" x14ac:dyDescent="0.25">
      <c r="A21" s="937" t="s">
        <v>240</v>
      </c>
      <c r="B21" s="937"/>
      <c r="C21" s="450">
        <f>SUM(C7,C14,C20)</f>
        <v>1091839</v>
      </c>
      <c r="D21" s="450">
        <f t="shared" ref="D21:I21" si="2">SUM(D7,D14,D20)</f>
        <v>403670.00000000012</v>
      </c>
      <c r="E21" s="450">
        <f t="shared" si="2"/>
        <v>35130</v>
      </c>
      <c r="F21" s="450">
        <f t="shared" si="2"/>
        <v>12440</v>
      </c>
      <c r="G21" s="450">
        <f t="shared" si="2"/>
        <v>13691990.000000002</v>
      </c>
      <c r="H21" s="450">
        <f t="shared" si="2"/>
        <v>999847</v>
      </c>
      <c r="I21" s="450">
        <f t="shared" si="2"/>
        <v>51950</v>
      </c>
      <c r="J21" s="451" t="s">
        <v>371</v>
      </c>
      <c r="K21" s="938" t="s">
        <v>241</v>
      </c>
      <c r="L21" s="938"/>
    </row>
    <row r="22" spans="1:12" ht="29.45" customHeight="1" x14ac:dyDescent="0.2">
      <c r="A22" s="931" t="s">
        <v>242</v>
      </c>
      <c r="B22" s="447" t="s">
        <v>243</v>
      </c>
      <c r="C22" s="354">
        <v>1448482.0000000002</v>
      </c>
      <c r="D22" s="354">
        <v>559660</v>
      </c>
      <c r="E22" s="354">
        <v>39960</v>
      </c>
      <c r="F22" s="354">
        <v>15000</v>
      </c>
      <c r="G22" s="354">
        <v>18007356.999999996</v>
      </c>
      <c r="H22" s="354">
        <v>1697940</v>
      </c>
      <c r="I22" s="448">
        <v>59180</v>
      </c>
      <c r="J22" s="298" t="s">
        <v>371</v>
      </c>
      <c r="K22" s="449" t="s">
        <v>244</v>
      </c>
      <c r="L22" s="932" t="s">
        <v>245</v>
      </c>
    </row>
    <row r="23" spans="1:12" ht="15.75" x14ac:dyDescent="0.2">
      <c r="A23" s="939"/>
      <c r="B23" s="194" t="s">
        <v>246</v>
      </c>
      <c r="C23" s="351">
        <v>0</v>
      </c>
      <c r="D23" s="351">
        <v>8740</v>
      </c>
      <c r="E23" s="351">
        <v>0</v>
      </c>
      <c r="F23" s="351">
        <v>7500</v>
      </c>
      <c r="G23" s="351">
        <v>32799.999999999993</v>
      </c>
      <c r="H23" s="351">
        <v>24400</v>
      </c>
      <c r="I23" s="352">
        <v>0</v>
      </c>
      <c r="J23" s="250" t="s">
        <v>371</v>
      </c>
      <c r="K23" s="195" t="s">
        <v>247</v>
      </c>
      <c r="L23" s="933"/>
    </row>
    <row r="24" spans="1:12" ht="15.75" x14ac:dyDescent="0.2">
      <c r="A24" s="939"/>
      <c r="B24" s="194" t="s">
        <v>248</v>
      </c>
      <c r="C24" s="351">
        <v>100</v>
      </c>
      <c r="D24" s="351">
        <v>0</v>
      </c>
      <c r="E24" s="351">
        <v>5000</v>
      </c>
      <c r="F24" s="351">
        <v>0</v>
      </c>
      <c r="G24" s="351">
        <v>183744.99999999997</v>
      </c>
      <c r="H24" s="351">
        <v>2149.9999999999995</v>
      </c>
      <c r="I24" s="352">
        <v>0</v>
      </c>
      <c r="J24" s="250" t="s">
        <v>371</v>
      </c>
      <c r="K24" s="196" t="s">
        <v>249</v>
      </c>
      <c r="L24" s="933"/>
    </row>
    <row r="25" spans="1:12" ht="30" customHeight="1" x14ac:dyDescent="0.2">
      <c r="A25" s="939"/>
      <c r="B25" s="194" t="s">
        <v>250</v>
      </c>
      <c r="C25" s="351">
        <v>0</v>
      </c>
      <c r="D25" s="351">
        <v>600</v>
      </c>
      <c r="E25" s="351">
        <v>0</v>
      </c>
      <c r="F25" s="351">
        <v>0</v>
      </c>
      <c r="G25" s="351">
        <v>370760.00000000023</v>
      </c>
      <c r="H25" s="351">
        <v>22649.999999999996</v>
      </c>
      <c r="I25" s="352">
        <v>26400</v>
      </c>
      <c r="J25" s="250" t="s">
        <v>371</v>
      </c>
      <c r="K25" s="196" t="s">
        <v>251</v>
      </c>
      <c r="L25" s="933"/>
    </row>
    <row r="26" spans="1:12" ht="23.25" customHeight="1" thickBot="1" x14ac:dyDescent="0.25">
      <c r="A26" s="940" t="s">
        <v>252</v>
      </c>
      <c r="B26" s="940"/>
      <c r="C26" s="359">
        <f>SUM(C22:C25)</f>
        <v>1448582.0000000002</v>
      </c>
      <c r="D26" s="359">
        <f t="shared" ref="D26:I26" si="3">SUM(D22:D25)</f>
        <v>569000</v>
      </c>
      <c r="E26" s="359">
        <f t="shared" si="3"/>
        <v>44960</v>
      </c>
      <c r="F26" s="359">
        <f t="shared" si="3"/>
        <v>22500</v>
      </c>
      <c r="G26" s="359">
        <f t="shared" si="3"/>
        <v>18594661.999999996</v>
      </c>
      <c r="H26" s="359">
        <f t="shared" si="3"/>
        <v>1747140</v>
      </c>
      <c r="I26" s="359">
        <f t="shared" si="3"/>
        <v>85580</v>
      </c>
      <c r="J26" s="253" t="s">
        <v>371</v>
      </c>
      <c r="K26" s="940" t="s">
        <v>253</v>
      </c>
      <c r="L26" s="940"/>
    </row>
    <row r="27" spans="1:12" ht="24" customHeight="1" thickBot="1" x14ac:dyDescent="0.3">
      <c r="A27" s="941" t="s">
        <v>460</v>
      </c>
      <c r="B27" s="941"/>
      <c r="C27" s="444">
        <f>C26-C21</f>
        <v>356743.00000000023</v>
      </c>
      <c r="D27" s="444">
        <f t="shared" ref="D27:I27" si="4">D26-D21</f>
        <v>165329.99999999988</v>
      </c>
      <c r="E27" s="444">
        <f t="shared" si="4"/>
        <v>9830</v>
      </c>
      <c r="F27" s="444">
        <f t="shared" si="4"/>
        <v>10060</v>
      </c>
      <c r="G27" s="444">
        <f t="shared" si="4"/>
        <v>4902671.9999999944</v>
      </c>
      <c r="H27" s="444">
        <f t="shared" si="4"/>
        <v>747293</v>
      </c>
      <c r="I27" s="444">
        <f t="shared" si="4"/>
        <v>33630</v>
      </c>
      <c r="J27" s="350" t="s">
        <v>371</v>
      </c>
      <c r="K27" s="942" t="s">
        <v>254</v>
      </c>
      <c r="L27" s="942"/>
    </row>
    <row r="28" spans="1:12" ht="10.5" customHeight="1" thickTop="1" x14ac:dyDescent="0.25">
      <c r="A28" s="190"/>
      <c r="B28" s="190"/>
      <c r="C28" s="327"/>
      <c r="D28" s="197"/>
      <c r="E28" s="197"/>
      <c r="F28" s="197"/>
      <c r="G28" s="197"/>
      <c r="H28" s="197"/>
      <c r="I28" s="197"/>
      <c r="J28" s="197"/>
      <c r="K28" s="198"/>
    </row>
    <row r="29" spans="1:12" ht="15.75" customHeight="1" x14ac:dyDescent="0.25">
      <c r="A29" s="190"/>
      <c r="B29" s="946" t="s">
        <v>461</v>
      </c>
      <c r="C29" s="946"/>
      <c r="D29" s="946"/>
      <c r="E29" s="197"/>
      <c r="F29" s="197"/>
      <c r="G29" s="197"/>
      <c r="H29" s="197"/>
      <c r="I29" s="197"/>
      <c r="J29" s="197"/>
      <c r="K29" s="198"/>
    </row>
    <row r="30" spans="1:12" ht="10.5" customHeight="1" x14ac:dyDescent="0.25">
      <c r="A30" s="190"/>
      <c r="B30" s="190"/>
      <c r="C30" s="327"/>
      <c r="D30" s="197"/>
      <c r="E30" s="197"/>
      <c r="F30" s="197"/>
      <c r="G30" s="197"/>
      <c r="H30" s="197"/>
      <c r="I30" s="197"/>
      <c r="J30" s="197"/>
      <c r="K30" s="198"/>
    </row>
    <row r="31" spans="1:12" ht="25.5" customHeight="1" thickBot="1" x14ac:dyDescent="0.25">
      <c r="A31" s="922" t="s">
        <v>439</v>
      </c>
      <c r="B31" s="922"/>
      <c r="C31" s="922"/>
      <c r="D31" s="922"/>
      <c r="E31" s="922"/>
      <c r="F31" s="922"/>
      <c r="G31" s="922"/>
      <c r="H31" s="922"/>
      <c r="I31" s="922"/>
      <c r="J31" s="922"/>
      <c r="L31" s="539" t="s">
        <v>438</v>
      </c>
    </row>
    <row r="32" spans="1:12" ht="26.25" customHeight="1" thickTop="1" x14ac:dyDescent="0.2">
      <c r="A32" s="923" t="s">
        <v>212</v>
      </c>
      <c r="B32" s="923"/>
      <c r="C32" s="923" t="s">
        <v>42</v>
      </c>
      <c r="D32" s="923"/>
      <c r="E32" s="923"/>
      <c r="F32" s="923"/>
      <c r="G32" s="923"/>
      <c r="H32" s="923"/>
      <c r="I32" s="923"/>
      <c r="J32" s="923"/>
      <c r="K32" s="943" t="s">
        <v>213</v>
      </c>
      <c r="L32" s="943"/>
    </row>
    <row r="33" spans="1:13" ht="23.25" customHeight="1" x14ac:dyDescent="0.2">
      <c r="A33" s="924"/>
      <c r="B33" s="924"/>
      <c r="C33" s="191" t="s">
        <v>75</v>
      </c>
      <c r="D33" s="190" t="s">
        <v>32</v>
      </c>
      <c r="E33" s="190" t="s">
        <v>255</v>
      </c>
      <c r="F33" s="190" t="s">
        <v>34</v>
      </c>
      <c r="G33" s="190" t="s">
        <v>35</v>
      </c>
      <c r="H33" s="213" t="s">
        <v>36</v>
      </c>
      <c r="I33" s="200" t="s">
        <v>172</v>
      </c>
      <c r="J33" s="328" t="s">
        <v>39</v>
      </c>
      <c r="K33" s="944"/>
      <c r="L33" s="944"/>
    </row>
    <row r="34" spans="1:13" ht="30.75" customHeight="1" thickBot="1" x14ac:dyDescent="0.25">
      <c r="A34" s="925"/>
      <c r="B34" s="925"/>
      <c r="C34" s="192" t="s">
        <v>165</v>
      </c>
      <c r="D34" s="193" t="s">
        <v>166</v>
      </c>
      <c r="E34" s="193" t="s">
        <v>167</v>
      </c>
      <c r="F34" s="193" t="s">
        <v>168</v>
      </c>
      <c r="G34" s="193" t="s">
        <v>170</v>
      </c>
      <c r="H34" s="214" t="s">
        <v>171</v>
      </c>
      <c r="I34" s="193" t="s">
        <v>173</v>
      </c>
      <c r="J34" s="329" t="s">
        <v>22</v>
      </c>
      <c r="K34" s="945"/>
      <c r="L34" s="945"/>
    </row>
    <row r="35" spans="1:13" ht="27" customHeight="1" x14ac:dyDescent="0.2">
      <c r="A35" s="931" t="s">
        <v>214</v>
      </c>
      <c r="B35" s="931"/>
      <c r="C35" s="353">
        <v>0</v>
      </c>
      <c r="D35" s="361">
        <v>75000</v>
      </c>
      <c r="E35" s="361">
        <v>59200</v>
      </c>
      <c r="F35" s="680">
        <v>56700</v>
      </c>
      <c r="G35" s="250" t="s">
        <v>371</v>
      </c>
      <c r="H35" s="330">
        <v>0</v>
      </c>
      <c r="I35" s="361">
        <v>184200</v>
      </c>
      <c r="J35" s="361">
        <f>SUM(I35,H35,F35,E35,D35,C35,I7,H7,G7,F7,E7,D7,C7)</f>
        <v>8942090.0000000019</v>
      </c>
      <c r="K35" s="950" t="s">
        <v>215</v>
      </c>
      <c r="L35" s="950"/>
      <c r="M35" s="437"/>
    </row>
    <row r="36" spans="1:13" ht="28.5" customHeight="1" x14ac:dyDescent="0.2">
      <c r="A36" s="932" t="s">
        <v>216</v>
      </c>
      <c r="B36" s="200" t="s">
        <v>256</v>
      </c>
      <c r="C36" s="353">
        <v>0</v>
      </c>
      <c r="D36" s="351">
        <v>2720</v>
      </c>
      <c r="E36" s="351">
        <v>12080</v>
      </c>
      <c r="F36" s="351">
        <v>2600</v>
      </c>
      <c r="G36" s="250" t="s">
        <v>371</v>
      </c>
      <c r="H36" s="330">
        <v>0</v>
      </c>
      <c r="I36" s="351">
        <v>3405</v>
      </c>
      <c r="J36" s="354">
        <f t="shared" ref="J36:J53" si="5">SUM(I36,H36,F36,E36,D36,C36,I8,H8,G8,F8,E8,D8,C8)</f>
        <v>202031.99999999994</v>
      </c>
      <c r="K36" s="947" t="s">
        <v>219</v>
      </c>
      <c r="L36" s="947" t="s">
        <v>219</v>
      </c>
      <c r="M36" s="438"/>
    </row>
    <row r="37" spans="1:13" ht="25.5" customHeight="1" x14ac:dyDescent="0.2">
      <c r="A37" s="933"/>
      <c r="B37" s="201" t="s">
        <v>220</v>
      </c>
      <c r="C37" s="353">
        <v>0</v>
      </c>
      <c r="D37" s="351">
        <v>350</v>
      </c>
      <c r="E37" s="351">
        <v>620</v>
      </c>
      <c r="F37" s="354">
        <v>1210</v>
      </c>
      <c r="G37" s="250" t="s">
        <v>371</v>
      </c>
      <c r="H37" s="330">
        <v>0</v>
      </c>
      <c r="I37" s="351">
        <v>3835</v>
      </c>
      <c r="J37" s="354">
        <f t="shared" si="5"/>
        <v>153164.99999999994</v>
      </c>
      <c r="K37" s="934"/>
      <c r="L37" s="934"/>
    </row>
    <row r="38" spans="1:13" ht="17.25" customHeight="1" x14ac:dyDescent="0.2">
      <c r="A38" s="933"/>
      <c r="B38" s="201" t="s">
        <v>222</v>
      </c>
      <c r="C38" s="353">
        <v>0</v>
      </c>
      <c r="D38" s="351">
        <v>650</v>
      </c>
      <c r="E38" s="351">
        <v>975</v>
      </c>
      <c r="F38" s="354">
        <v>570</v>
      </c>
      <c r="G38" s="250" t="s">
        <v>371</v>
      </c>
      <c r="H38" s="330">
        <v>0</v>
      </c>
      <c r="I38" s="351">
        <v>3460</v>
      </c>
      <c r="J38" s="354">
        <f t="shared" si="5"/>
        <v>150371.00000000006</v>
      </c>
      <c r="K38" s="934"/>
      <c r="L38" s="934"/>
    </row>
    <row r="39" spans="1:13" ht="17.25" customHeight="1" x14ac:dyDescent="0.2">
      <c r="A39" s="933"/>
      <c r="B39" s="201" t="s">
        <v>224</v>
      </c>
      <c r="C39" s="353">
        <v>0</v>
      </c>
      <c r="D39" s="351">
        <v>810</v>
      </c>
      <c r="E39" s="351">
        <v>410</v>
      </c>
      <c r="F39" s="354">
        <v>1775</v>
      </c>
      <c r="G39" s="250" t="s">
        <v>371</v>
      </c>
      <c r="H39" s="330">
        <v>0</v>
      </c>
      <c r="I39" s="351">
        <v>3420</v>
      </c>
      <c r="J39" s="354">
        <f t="shared" si="5"/>
        <v>234752.99999999977</v>
      </c>
      <c r="K39" s="934"/>
      <c r="L39" s="934"/>
    </row>
    <row r="40" spans="1:13" ht="21" customHeight="1" x14ac:dyDescent="0.2">
      <c r="A40" s="933"/>
      <c r="B40" s="201" t="s">
        <v>226</v>
      </c>
      <c r="C40" s="353">
        <v>0</v>
      </c>
      <c r="D40" s="351">
        <v>2440</v>
      </c>
      <c r="E40" s="351">
        <v>1200</v>
      </c>
      <c r="F40" s="354">
        <v>2320</v>
      </c>
      <c r="G40" s="250" t="s">
        <v>371</v>
      </c>
      <c r="H40" s="330">
        <v>0</v>
      </c>
      <c r="I40" s="351">
        <v>5200</v>
      </c>
      <c r="J40" s="354">
        <f t="shared" si="5"/>
        <v>908766.00000000047</v>
      </c>
      <c r="K40" s="934"/>
      <c r="L40" s="934"/>
    </row>
    <row r="41" spans="1:13" ht="19.5" customHeight="1" x14ac:dyDescent="0.2">
      <c r="A41" s="933"/>
      <c r="B41" s="201" t="s">
        <v>19</v>
      </c>
      <c r="C41" s="353">
        <v>0</v>
      </c>
      <c r="D41" s="351">
        <v>250.00000000000003</v>
      </c>
      <c r="E41" s="351">
        <v>0</v>
      </c>
      <c r="F41" s="354">
        <v>600</v>
      </c>
      <c r="G41" s="250" t="s">
        <v>371</v>
      </c>
      <c r="H41" s="330">
        <v>0</v>
      </c>
      <c r="I41" s="351">
        <v>3065</v>
      </c>
      <c r="J41" s="354">
        <f t="shared" si="5"/>
        <v>255635</v>
      </c>
      <c r="K41" s="934"/>
      <c r="L41" s="934"/>
    </row>
    <row r="42" spans="1:13" ht="18" customHeight="1" x14ac:dyDescent="0.2">
      <c r="A42" s="933"/>
      <c r="B42" s="201" t="s">
        <v>39</v>
      </c>
      <c r="C42" s="328">
        <v>0</v>
      </c>
      <c r="D42" s="360">
        <f>SUM(D36:D41)</f>
        <v>7220</v>
      </c>
      <c r="E42" s="360">
        <f>SUM(E36:E41)</f>
        <v>15285</v>
      </c>
      <c r="F42" s="361">
        <f>SUM(F36:F41)</f>
        <v>9075</v>
      </c>
      <c r="G42" s="358" t="s">
        <v>371</v>
      </c>
      <c r="H42" s="357">
        <v>0</v>
      </c>
      <c r="I42" s="360">
        <f>SUM(I36:I41)</f>
        <v>22385</v>
      </c>
      <c r="J42" s="360">
        <f>SUM(J36:J41)</f>
        <v>1904722.0000000002</v>
      </c>
      <c r="K42" s="934"/>
      <c r="L42" s="934"/>
    </row>
    <row r="43" spans="1:13" ht="30.75" customHeight="1" x14ac:dyDescent="0.2">
      <c r="A43" s="933" t="s">
        <v>229</v>
      </c>
      <c r="B43" s="201" t="s">
        <v>230</v>
      </c>
      <c r="C43" s="353">
        <v>0</v>
      </c>
      <c r="D43" s="351">
        <v>3350</v>
      </c>
      <c r="E43" s="351">
        <v>525</v>
      </c>
      <c r="F43" s="679">
        <v>3020</v>
      </c>
      <c r="G43" s="250" t="s">
        <v>371</v>
      </c>
      <c r="H43" s="330">
        <v>0</v>
      </c>
      <c r="I43" s="351">
        <v>9390</v>
      </c>
      <c r="J43" s="354">
        <f t="shared" si="5"/>
        <v>412758.99999999977</v>
      </c>
      <c r="K43" s="948" t="s">
        <v>232</v>
      </c>
      <c r="L43" s="934" t="s">
        <v>232</v>
      </c>
    </row>
    <row r="44" spans="1:13" ht="15.75" x14ac:dyDescent="0.2">
      <c r="A44" s="933"/>
      <c r="B44" s="201" t="s">
        <v>233</v>
      </c>
      <c r="C44" s="353">
        <v>0</v>
      </c>
      <c r="D44" s="351">
        <v>550</v>
      </c>
      <c r="E44" s="351">
        <v>205</v>
      </c>
      <c r="F44" s="681">
        <v>510</v>
      </c>
      <c r="G44" s="250" t="s">
        <v>371</v>
      </c>
      <c r="H44" s="330">
        <v>0</v>
      </c>
      <c r="I44" s="351">
        <v>2040</v>
      </c>
      <c r="J44" s="354">
        <f t="shared" si="5"/>
        <v>150060.99999999991</v>
      </c>
      <c r="K44" s="948"/>
      <c r="L44" s="934"/>
    </row>
    <row r="45" spans="1:13" ht="33.75" customHeight="1" x14ac:dyDescent="0.2">
      <c r="A45" s="933"/>
      <c r="B45" s="201" t="s">
        <v>235</v>
      </c>
      <c r="C45" s="353">
        <v>0</v>
      </c>
      <c r="D45" s="351">
        <v>0</v>
      </c>
      <c r="E45" s="351">
        <v>220</v>
      </c>
      <c r="F45" s="679">
        <v>6730</v>
      </c>
      <c r="G45" s="250" t="s">
        <v>371</v>
      </c>
      <c r="H45" s="330">
        <v>0</v>
      </c>
      <c r="I45" s="351">
        <v>1380</v>
      </c>
      <c r="J45" s="354">
        <f t="shared" si="5"/>
        <v>96107.999999999956</v>
      </c>
      <c r="K45" s="948"/>
      <c r="L45" s="934"/>
    </row>
    <row r="46" spans="1:13" ht="32.25" customHeight="1" x14ac:dyDescent="0.2">
      <c r="A46" s="933"/>
      <c r="B46" s="201" t="s">
        <v>237</v>
      </c>
      <c r="C46" s="353">
        <v>0</v>
      </c>
      <c r="D46" s="351">
        <v>36000</v>
      </c>
      <c r="E46" s="351">
        <v>53400</v>
      </c>
      <c r="F46" s="681">
        <v>18200</v>
      </c>
      <c r="G46" s="250" t="s">
        <v>371</v>
      </c>
      <c r="H46" s="330">
        <v>0</v>
      </c>
      <c r="I46" s="351">
        <v>125000</v>
      </c>
      <c r="J46" s="354">
        <f t="shared" si="5"/>
        <v>5189050</v>
      </c>
      <c r="K46" s="948"/>
      <c r="L46" s="934"/>
    </row>
    <row r="47" spans="1:13" ht="21" customHeight="1" x14ac:dyDescent="0.2">
      <c r="A47" s="933"/>
      <c r="B47" s="201" t="s">
        <v>19</v>
      </c>
      <c r="C47" s="353">
        <v>0</v>
      </c>
      <c r="D47" s="351">
        <v>0</v>
      </c>
      <c r="E47" s="351">
        <v>0</v>
      </c>
      <c r="F47" s="681">
        <v>150</v>
      </c>
      <c r="G47" s="250" t="s">
        <v>371</v>
      </c>
      <c r="H47" s="330">
        <v>0</v>
      </c>
      <c r="I47" s="351">
        <v>4245</v>
      </c>
      <c r="J47" s="354">
        <f t="shared" si="5"/>
        <v>286055.99999999994</v>
      </c>
      <c r="K47" s="948"/>
      <c r="L47" s="934"/>
    </row>
    <row r="48" spans="1:13" ht="18" customHeight="1" thickBot="1" x14ac:dyDescent="0.25">
      <c r="A48" s="935"/>
      <c r="B48" s="441" t="s">
        <v>39</v>
      </c>
      <c r="C48" s="440">
        <v>0</v>
      </c>
      <c r="D48" s="359">
        <f>SUM(D43:D47)</f>
        <v>39900</v>
      </c>
      <c r="E48" s="359">
        <f>SUM(E43:E47)</f>
        <v>54350</v>
      </c>
      <c r="F48" s="453">
        <f>SUM(F43:F47)</f>
        <v>28610</v>
      </c>
      <c r="G48" s="362" t="s">
        <v>371</v>
      </c>
      <c r="H48" s="452">
        <v>0</v>
      </c>
      <c r="I48" s="359">
        <f>SUM(I43:I47)</f>
        <v>142055</v>
      </c>
      <c r="J48" s="453">
        <f t="shared" si="5"/>
        <v>6134034</v>
      </c>
      <c r="K48" s="949"/>
      <c r="L48" s="936"/>
    </row>
    <row r="49" spans="1:13" ht="20.25" customHeight="1" thickBot="1" x14ac:dyDescent="0.25">
      <c r="A49" s="937" t="s">
        <v>240</v>
      </c>
      <c r="B49" s="937"/>
      <c r="C49" s="454">
        <v>0</v>
      </c>
      <c r="D49" s="450">
        <f>SUM(D48,D42,D35)</f>
        <v>122120</v>
      </c>
      <c r="E49" s="450">
        <f>SUM(E48,E42,E35)</f>
        <v>128835</v>
      </c>
      <c r="F49" s="450">
        <f>SUM(F48,F42,F35)</f>
        <v>94385</v>
      </c>
      <c r="G49" s="451" t="s">
        <v>371</v>
      </c>
      <c r="H49" s="455">
        <v>0</v>
      </c>
      <c r="I49" s="450">
        <f>SUM(I35,I42,I48)</f>
        <v>348640</v>
      </c>
      <c r="J49" s="450">
        <f>SUM(J35,J42,J48)</f>
        <v>16980846</v>
      </c>
      <c r="K49" s="938" t="s">
        <v>241</v>
      </c>
      <c r="L49" s="938"/>
      <c r="M49" s="437"/>
    </row>
    <row r="50" spans="1:13" ht="15.75" x14ac:dyDescent="0.2">
      <c r="A50" s="931" t="s">
        <v>242</v>
      </c>
      <c r="B50" s="442" t="s">
        <v>257</v>
      </c>
      <c r="C50" s="353">
        <v>0</v>
      </c>
      <c r="D50" s="354">
        <v>203500</v>
      </c>
      <c r="E50" s="354">
        <v>190080</v>
      </c>
      <c r="F50" s="679">
        <v>106680</v>
      </c>
      <c r="G50" s="298" t="s">
        <v>371</v>
      </c>
      <c r="H50" s="330">
        <v>0</v>
      </c>
      <c r="I50" s="354">
        <v>507250</v>
      </c>
      <c r="J50" s="354">
        <f t="shared" si="5"/>
        <v>22835088.999999996</v>
      </c>
      <c r="K50" s="449" t="s">
        <v>244</v>
      </c>
      <c r="L50" s="932" t="s">
        <v>245</v>
      </c>
    </row>
    <row r="51" spans="1:13" ht="15.75" x14ac:dyDescent="0.2">
      <c r="A51" s="939"/>
      <c r="B51" s="201" t="s">
        <v>246</v>
      </c>
      <c r="C51" s="353">
        <v>0</v>
      </c>
      <c r="D51" s="351">
        <v>0</v>
      </c>
      <c r="E51" s="351">
        <v>13500</v>
      </c>
      <c r="F51" s="681">
        <v>18580</v>
      </c>
      <c r="G51" s="250" t="s">
        <v>371</v>
      </c>
      <c r="H51" s="330">
        <v>0</v>
      </c>
      <c r="I51" s="351">
        <v>0</v>
      </c>
      <c r="J51" s="354">
        <f t="shared" si="5"/>
        <v>105520</v>
      </c>
      <c r="K51" s="195" t="s">
        <v>247</v>
      </c>
      <c r="L51" s="933"/>
    </row>
    <row r="52" spans="1:13" ht="15.75" x14ac:dyDescent="0.2">
      <c r="A52" s="939"/>
      <c r="B52" s="202" t="s">
        <v>248</v>
      </c>
      <c r="C52" s="353">
        <v>0</v>
      </c>
      <c r="D52" s="351">
        <v>0</v>
      </c>
      <c r="E52" s="351">
        <v>0</v>
      </c>
      <c r="F52" s="681">
        <v>0</v>
      </c>
      <c r="G52" s="250" t="s">
        <v>371</v>
      </c>
      <c r="H52" s="330">
        <v>0</v>
      </c>
      <c r="I52" s="351">
        <v>0</v>
      </c>
      <c r="J52" s="354">
        <f t="shared" si="5"/>
        <v>190994.99999999997</v>
      </c>
      <c r="K52" s="196" t="s">
        <v>249</v>
      </c>
      <c r="L52" s="933"/>
    </row>
    <row r="53" spans="1:13" ht="23.25" customHeight="1" x14ac:dyDescent="0.2">
      <c r="A53" s="939"/>
      <c r="B53" s="201" t="s">
        <v>19</v>
      </c>
      <c r="C53" s="353">
        <v>0</v>
      </c>
      <c r="D53" s="351">
        <v>0</v>
      </c>
      <c r="E53" s="351">
        <v>0</v>
      </c>
      <c r="F53" s="681">
        <v>0</v>
      </c>
      <c r="G53" s="250" t="s">
        <v>371</v>
      </c>
      <c r="H53" s="330">
        <v>0</v>
      </c>
      <c r="I53" s="351">
        <v>18195</v>
      </c>
      <c r="J53" s="354">
        <f t="shared" si="5"/>
        <v>438605.00000000023</v>
      </c>
      <c r="K53" s="196" t="s">
        <v>251</v>
      </c>
      <c r="L53" s="933"/>
    </row>
    <row r="54" spans="1:13" ht="20.25" customHeight="1" thickBot="1" x14ac:dyDescent="0.25">
      <c r="A54" s="940" t="s">
        <v>252</v>
      </c>
      <c r="B54" s="940"/>
      <c r="C54" s="328">
        <v>0</v>
      </c>
      <c r="D54" s="359">
        <f>SUM(D50:D53)</f>
        <v>203500</v>
      </c>
      <c r="E54" s="359">
        <f>SUM(E50:E53)</f>
        <v>203580</v>
      </c>
      <c r="F54" s="682">
        <f>SUM(F50:F53)</f>
        <v>125260</v>
      </c>
      <c r="G54" s="362" t="s">
        <v>371</v>
      </c>
      <c r="H54" s="357">
        <v>0</v>
      </c>
      <c r="I54" s="359">
        <f>SUM(I50:I53)</f>
        <v>525445</v>
      </c>
      <c r="J54" s="359">
        <f>SUM(J50:J53)</f>
        <v>23570208.999999996</v>
      </c>
      <c r="K54" s="924" t="s">
        <v>253</v>
      </c>
      <c r="L54" s="924"/>
    </row>
    <row r="55" spans="1:13" ht="22.5" customHeight="1" thickBot="1" x14ac:dyDescent="0.3">
      <c r="A55" s="941" t="s">
        <v>460</v>
      </c>
      <c r="B55" s="941"/>
      <c r="C55" s="355">
        <f>SUM(C35:C54)</f>
        <v>0</v>
      </c>
      <c r="D55" s="444">
        <f>D54-D49</f>
        <v>81380</v>
      </c>
      <c r="E55" s="444">
        <f>E54-E49</f>
        <v>74745</v>
      </c>
      <c r="F55" s="444">
        <f>F54-F49</f>
        <v>30875</v>
      </c>
      <c r="G55" s="683" t="s">
        <v>371</v>
      </c>
      <c r="H55" s="355">
        <f>SUM(H35:H54)</f>
        <v>0</v>
      </c>
      <c r="I55" s="444">
        <f>I54-I49</f>
        <v>176805</v>
      </c>
      <c r="J55" s="444">
        <f>J54-J49</f>
        <v>6589362.9999999963</v>
      </c>
      <c r="K55" s="951" t="s">
        <v>254</v>
      </c>
      <c r="L55" s="951"/>
      <c r="M55" s="439"/>
    </row>
    <row r="56" spans="1:13" ht="15" thickTop="1" x14ac:dyDescent="0.2">
      <c r="F56" s="678"/>
    </row>
    <row r="57" spans="1:13" ht="15" customHeight="1" x14ac:dyDescent="0.25">
      <c r="B57" s="946" t="s">
        <v>461</v>
      </c>
      <c r="C57" s="946"/>
      <c r="D57" s="946"/>
    </row>
  </sheetData>
  <dataConsolidate/>
  <mergeCells count="42">
    <mergeCell ref="K54:L54"/>
    <mergeCell ref="K55:L55"/>
    <mergeCell ref="A54:B54"/>
    <mergeCell ref="A55:B55"/>
    <mergeCell ref="B57:D57"/>
    <mergeCell ref="A49:B49"/>
    <mergeCell ref="A50:A53"/>
    <mergeCell ref="A35:B35"/>
    <mergeCell ref="A36:A42"/>
    <mergeCell ref="K36:K42"/>
    <mergeCell ref="A43:A48"/>
    <mergeCell ref="K43:K48"/>
    <mergeCell ref="K35:L35"/>
    <mergeCell ref="L36:L42"/>
    <mergeCell ref="L43:L48"/>
    <mergeCell ref="K49:L49"/>
    <mergeCell ref="L50:L53"/>
    <mergeCell ref="A27:B27"/>
    <mergeCell ref="K27:L27"/>
    <mergeCell ref="A32:B34"/>
    <mergeCell ref="K32:L34"/>
    <mergeCell ref="C32:J32"/>
    <mergeCell ref="B29:D29"/>
    <mergeCell ref="A31:J31"/>
    <mergeCell ref="A21:B21"/>
    <mergeCell ref="K21:L21"/>
    <mergeCell ref="A22:A25"/>
    <mergeCell ref="L22:L25"/>
    <mergeCell ref="A26:B26"/>
    <mergeCell ref="K26:L26"/>
    <mergeCell ref="A7:B7"/>
    <mergeCell ref="K7:L7"/>
    <mergeCell ref="A8:A14"/>
    <mergeCell ref="L8:L14"/>
    <mergeCell ref="A15:A20"/>
    <mergeCell ref="L15:L20"/>
    <mergeCell ref="A3:J3"/>
    <mergeCell ref="A4:B6"/>
    <mergeCell ref="K4:L6"/>
    <mergeCell ref="D4:J4"/>
    <mergeCell ref="A1:L1"/>
    <mergeCell ref="A2:L2"/>
  </mergeCells>
  <printOptions horizontalCentered="1"/>
  <pageMargins left="0.39370078740157483" right="0.39370078740157483" top="0.59055118110236227" bottom="0.39370078740157483" header="0.59055118110236227" footer="0.39370078740157483"/>
  <pageSetup paperSize="9" scale="65" firstPageNumber="48" orientation="landscape" horizontalDpi="300" verticalDpi="300" r:id="rId1"/>
  <rowBreaks count="1" manualBreakCount="1">
    <brk id="30" max="11" man="1"/>
  </rowBreaks>
  <ignoredErrors>
    <ignoredError sqref="C14:I14 D42:F42" formulaRange="1"/>
    <ignoredError sqref="J42 J49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O171"/>
  <sheetViews>
    <sheetView rightToLeft="1" tabSelected="1" view="pageBreakPreview" topLeftCell="A148" zoomScale="80" zoomScaleNormal="100" zoomScaleSheetLayoutView="80" workbookViewId="0">
      <selection sqref="A1:I1"/>
    </sheetView>
  </sheetViews>
  <sheetFormatPr defaultColWidth="9" defaultRowHeight="14.25" x14ac:dyDescent="0.2"/>
  <cols>
    <col min="1" max="1" width="9.875" style="173" customWidth="1"/>
    <col min="2" max="2" width="20.875" style="173" customWidth="1"/>
    <col min="3" max="3" width="26" style="173" customWidth="1"/>
    <col min="4" max="4" width="17.125" style="173" customWidth="1"/>
    <col min="5" max="5" width="13.125" style="173" customWidth="1"/>
    <col min="6" max="6" width="18.625" style="173" customWidth="1"/>
    <col min="7" max="7" width="25.125" style="173" customWidth="1"/>
    <col min="8" max="8" width="17" style="173" customWidth="1"/>
    <col min="9" max="9" width="13.75" style="173" customWidth="1"/>
    <col min="10" max="16384" width="9" style="173"/>
  </cols>
  <sheetData>
    <row r="1" spans="1:9" s="219" customFormat="1" ht="23.25" customHeight="1" x14ac:dyDescent="0.2">
      <c r="A1" s="963" t="s">
        <v>454</v>
      </c>
      <c r="B1" s="963"/>
      <c r="C1" s="963"/>
      <c r="D1" s="963"/>
      <c r="E1" s="963"/>
      <c r="F1" s="963"/>
      <c r="G1" s="963"/>
      <c r="H1" s="963"/>
      <c r="I1" s="963"/>
    </row>
    <row r="2" spans="1:9" ht="23.25" customHeight="1" x14ac:dyDescent="0.2">
      <c r="A2" s="929" t="s">
        <v>453</v>
      </c>
      <c r="B2" s="929"/>
      <c r="C2" s="929"/>
      <c r="D2" s="929"/>
      <c r="E2" s="929"/>
      <c r="F2" s="929"/>
      <c r="G2" s="929"/>
      <c r="H2" s="929"/>
      <c r="I2" s="929"/>
    </row>
    <row r="3" spans="1:9" s="233" customFormat="1" ht="20.25" customHeight="1" thickBot="1" x14ac:dyDescent="0.25">
      <c r="A3" s="922" t="s">
        <v>440</v>
      </c>
      <c r="B3" s="922"/>
      <c r="C3" s="922"/>
      <c r="D3" s="922"/>
      <c r="E3" s="922"/>
      <c r="F3" s="922"/>
      <c r="G3" s="922"/>
      <c r="H3" s="922"/>
      <c r="I3" s="539" t="s">
        <v>441</v>
      </c>
    </row>
    <row r="4" spans="1:9" s="233" customFormat="1" ht="25.5" customHeight="1" thickTop="1" thickBot="1" x14ac:dyDescent="0.25">
      <c r="A4" s="958" t="s">
        <v>0</v>
      </c>
      <c r="B4" s="958" t="s">
        <v>258</v>
      </c>
      <c r="C4" s="961" t="s">
        <v>384</v>
      </c>
      <c r="D4" s="964" t="s">
        <v>385</v>
      </c>
      <c r="E4" s="961" t="s">
        <v>386</v>
      </c>
      <c r="F4" s="961" t="s">
        <v>387</v>
      </c>
      <c r="G4" s="961" t="s">
        <v>388</v>
      </c>
      <c r="H4" s="958" t="s">
        <v>363</v>
      </c>
      <c r="I4" s="958" t="s">
        <v>152</v>
      </c>
    </row>
    <row r="5" spans="1:9" s="233" customFormat="1" ht="23.25" customHeight="1" thickTop="1" thickBot="1" x14ac:dyDescent="0.25">
      <c r="A5" s="959"/>
      <c r="B5" s="959"/>
      <c r="C5" s="958"/>
      <c r="D5" s="953"/>
      <c r="E5" s="958"/>
      <c r="F5" s="958"/>
      <c r="G5" s="958"/>
      <c r="H5" s="959"/>
      <c r="I5" s="959"/>
    </row>
    <row r="6" spans="1:9" s="233" customFormat="1" ht="4.5" customHeight="1" thickTop="1" thickBot="1" x14ac:dyDescent="0.25">
      <c r="A6" s="959"/>
      <c r="B6" s="959"/>
      <c r="C6" s="962"/>
      <c r="D6" s="954"/>
      <c r="E6" s="962"/>
      <c r="F6" s="962"/>
      <c r="G6" s="962"/>
      <c r="H6" s="959"/>
      <c r="I6" s="959"/>
    </row>
    <row r="7" spans="1:9" s="233" customFormat="1" ht="42" customHeight="1" thickBot="1" x14ac:dyDescent="0.25">
      <c r="A7" s="959"/>
      <c r="B7" s="959"/>
      <c r="C7" s="363" t="s">
        <v>364</v>
      </c>
      <c r="D7" s="598" t="s">
        <v>362</v>
      </c>
      <c r="E7" s="363" t="s">
        <v>365</v>
      </c>
      <c r="F7" s="363" t="s">
        <v>366</v>
      </c>
      <c r="G7" s="363" t="s">
        <v>367</v>
      </c>
      <c r="H7" s="959"/>
      <c r="I7" s="959"/>
    </row>
    <row r="8" spans="1:9" ht="18" customHeight="1" x14ac:dyDescent="0.2">
      <c r="A8" s="952" t="s">
        <v>41</v>
      </c>
      <c r="B8" s="364" t="s">
        <v>259</v>
      </c>
      <c r="C8" s="376">
        <v>0</v>
      </c>
      <c r="D8" s="376">
        <v>0</v>
      </c>
      <c r="E8" s="376">
        <v>0</v>
      </c>
      <c r="F8" s="376">
        <v>0</v>
      </c>
      <c r="G8" s="376">
        <v>0</v>
      </c>
      <c r="H8" s="365" t="s">
        <v>260</v>
      </c>
      <c r="I8" s="955" t="s">
        <v>154</v>
      </c>
    </row>
    <row r="9" spans="1:9" ht="18" customHeight="1" x14ac:dyDescent="0.2">
      <c r="A9" s="953"/>
      <c r="B9" s="194" t="s">
        <v>261</v>
      </c>
      <c r="C9" s="377">
        <v>900000</v>
      </c>
      <c r="D9" s="377">
        <v>0</v>
      </c>
      <c r="E9" s="377">
        <v>0</v>
      </c>
      <c r="F9" s="377">
        <f>(C9+D9-E9)*4%</f>
        <v>36000</v>
      </c>
      <c r="G9" s="377">
        <f t="shared" ref="G9:G14" si="0">C9+D9-E9-F9</f>
        <v>864000</v>
      </c>
      <c r="H9" s="203" t="s">
        <v>262</v>
      </c>
      <c r="I9" s="956"/>
    </row>
    <row r="10" spans="1:9" ht="18" customHeight="1" x14ac:dyDescent="0.2">
      <c r="A10" s="953"/>
      <c r="B10" s="194" t="s">
        <v>263</v>
      </c>
      <c r="C10" s="378">
        <v>43970.000000000007</v>
      </c>
      <c r="D10" s="378">
        <v>600</v>
      </c>
      <c r="E10" s="378">
        <v>0</v>
      </c>
      <c r="F10" s="377">
        <f>(C10+D10-E10)*10%</f>
        <v>4457.0000000000009</v>
      </c>
      <c r="G10" s="377">
        <f t="shared" si="0"/>
        <v>40113.000000000007</v>
      </c>
      <c r="H10" s="203" t="s">
        <v>264</v>
      </c>
      <c r="I10" s="956"/>
    </row>
    <row r="11" spans="1:9" ht="18" customHeight="1" x14ac:dyDescent="0.2">
      <c r="A11" s="953"/>
      <c r="B11" s="194" t="s">
        <v>265</v>
      </c>
      <c r="C11" s="369">
        <v>8999.9999999999945</v>
      </c>
      <c r="D11" s="369">
        <v>0</v>
      </c>
      <c r="E11" s="369">
        <v>0</v>
      </c>
      <c r="F11" s="377">
        <f>(C11+D11-E11)*10%</f>
        <v>899.99999999999955</v>
      </c>
      <c r="G11" s="377">
        <f t="shared" si="0"/>
        <v>8099.9999999999945</v>
      </c>
      <c r="H11" s="204" t="s">
        <v>266</v>
      </c>
      <c r="I11" s="956"/>
    </row>
    <row r="12" spans="1:9" ht="18" customHeight="1" x14ac:dyDescent="0.2">
      <c r="A12" s="953"/>
      <c r="B12" s="194" t="s">
        <v>267</v>
      </c>
      <c r="C12" s="369">
        <v>3720.0000000000014</v>
      </c>
      <c r="D12" s="369">
        <v>0</v>
      </c>
      <c r="E12" s="369">
        <v>0</v>
      </c>
      <c r="F12" s="377">
        <f>(C12+D12-E12)*20%</f>
        <v>744.00000000000034</v>
      </c>
      <c r="G12" s="377">
        <f t="shared" si="0"/>
        <v>2976.0000000000009</v>
      </c>
      <c r="H12" s="203" t="s">
        <v>268</v>
      </c>
      <c r="I12" s="956"/>
    </row>
    <row r="13" spans="1:9" ht="18" customHeight="1" x14ac:dyDescent="0.2">
      <c r="A13" s="953"/>
      <c r="B13" s="194" t="s">
        <v>269</v>
      </c>
      <c r="C13" s="369">
        <v>551600</v>
      </c>
      <c r="D13" s="369">
        <v>21450</v>
      </c>
      <c r="E13" s="369">
        <v>900</v>
      </c>
      <c r="F13" s="377">
        <f>(C13+D13-E13)*10%</f>
        <v>57215</v>
      </c>
      <c r="G13" s="377">
        <f t="shared" si="0"/>
        <v>514935</v>
      </c>
      <c r="H13" s="203" t="s">
        <v>270</v>
      </c>
      <c r="I13" s="956"/>
    </row>
    <row r="14" spans="1:9" ht="18" customHeight="1" x14ac:dyDescent="0.2">
      <c r="A14" s="953"/>
      <c r="B14" s="194" t="s">
        <v>19</v>
      </c>
      <c r="C14" s="369">
        <v>0</v>
      </c>
      <c r="D14" s="369">
        <v>0</v>
      </c>
      <c r="E14" s="369">
        <v>0</v>
      </c>
      <c r="F14" s="377">
        <f>(C14+D14-E14)*20%</f>
        <v>0</v>
      </c>
      <c r="G14" s="377">
        <f t="shared" si="0"/>
        <v>0</v>
      </c>
      <c r="H14" s="203" t="s">
        <v>271</v>
      </c>
      <c r="I14" s="956"/>
    </row>
    <row r="15" spans="1:9" ht="18" customHeight="1" thickBot="1" x14ac:dyDescent="0.25">
      <c r="A15" s="954"/>
      <c r="B15" s="209" t="s">
        <v>39</v>
      </c>
      <c r="C15" s="379">
        <f>SUM(C8:C14)</f>
        <v>1508290</v>
      </c>
      <c r="D15" s="379">
        <f>SUM(D8:D14)</f>
        <v>22050</v>
      </c>
      <c r="E15" s="379">
        <f>SUM(E8:E14)</f>
        <v>900</v>
      </c>
      <c r="F15" s="379">
        <f>SUM(F8:F14)</f>
        <v>99316</v>
      </c>
      <c r="G15" s="379">
        <f>SUM(G8:G14)</f>
        <v>1430124</v>
      </c>
      <c r="H15" s="210" t="s">
        <v>22</v>
      </c>
      <c r="I15" s="957"/>
    </row>
    <row r="16" spans="1:9" ht="18" customHeight="1" x14ac:dyDescent="0.2">
      <c r="A16" s="952" t="s">
        <v>23</v>
      </c>
      <c r="B16" s="364" t="s">
        <v>259</v>
      </c>
      <c r="C16" s="376">
        <v>0</v>
      </c>
      <c r="D16" s="376">
        <v>0</v>
      </c>
      <c r="E16" s="376">
        <v>0</v>
      </c>
      <c r="F16" s="376">
        <v>0</v>
      </c>
      <c r="G16" s="376">
        <v>0</v>
      </c>
      <c r="H16" s="367" t="s">
        <v>260</v>
      </c>
      <c r="I16" s="955" t="s">
        <v>155</v>
      </c>
    </row>
    <row r="17" spans="1:15" ht="18" customHeight="1" x14ac:dyDescent="0.2">
      <c r="A17" s="953"/>
      <c r="B17" s="194" t="s">
        <v>261</v>
      </c>
      <c r="C17" s="377">
        <v>215000</v>
      </c>
      <c r="D17" s="377">
        <v>0</v>
      </c>
      <c r="E17" s="377">
        <v>0</v>
      </c>
      <c r="F17" s="377">
        <f>(C17+D17-E17)*4%</f>
        <v>8600</v>
      </c>
      <c r="G17" s="377">
        <f t="shared" ref="G17:G24" si="1">C17+D17-E17-F17</f>
        <v>206400</v>
      </c>
      <c r="H17" s="366" t="s">
        <v>262</v>
      </c>
      <c r="I17" s="956"/>
    </row>
    <row r="18" spans="1:15" ht="18" customHeight="1" x14ac:dyDescent="0.2">
      <c r="A18" s="953"/>
      <c r="B18" s="194" t="s">
        <v>263</v>
      </c>
      <c r="C18" s="378">
        <v>30400</v>
      </c>
      <c r="D18" s="378">
        <v>350</v>
      </c>
      <c r="E18" s="378">
        <v>0</v>
      </c>
      <c r="F18" s="377">
        <f>(C18+D18-E18)*10%</f>
        <v>3075</v>
      </c>
      <c r="G18" s="377">
        <f t="shared" si="1"/>
        <v>27675</v>
      </c>
      <c r="H18" s="366" t="s">
        <v>264</v>
      </c>
      <c r="I18" s="956"/>
    </row>
    <row r="19" spans="1:15" ht="18" customHeight="1" x14ac:dyDescent="0.2">
      <c r="A19" s="953"/>
      <c r="B19" s="194" t="s">
        <v>265</v>
      </c>
      <c r="C19" s="369">
        <v>18000</v>
      </c>
      <c r="D19" s="369">
        <v>0</v>
      </c>
      <c r="E19" s="369">
        <v>0</v>
      </c>
      <c r="F19" s="377">
        <f>(C19+D19-E19)*10%</f>
        <v>1800</v>
      </c>
      <c r="G19" s="377">
        <f t="shared" si="1"/>
        <v>16200</v>
      </c>
      <c r="H19" s="366" t="s">
        <v>266</v>
      </c>
      <c r="I19" s="956"/>
    </row>
    <row r="20" spans="1:15" ht="18" customHeight="1" x14ac:dyDescent="0.2">
      <c r="A20" s="953"/>
      <c r="B20" s="194" t="s">
        <v>267</v>
      </c>
      <c r="C20" s="369">
        <v>975</v>
      </c>
      <c r="D20" s="369">
        <v>0</v>
      </c>
      <c r="E20" s="369">
        <v>0</v>
      </c>
      <c r="F20" s="377">
        <f>(C20+D20-E20)*20%</f>
        <v>195</v>
      </c>
      <c r="G20" s="377">
        <f t="shared" si="1"/>
        <v>780</v>
      </c>
      <c r="H20" s="366" t="s">
        <v>268</v>
      </c>
      <c r="I20" s="956"/>
    </row>
    <row r="21" spans="1:15" ht="18" customHeight="1" x14ac:dyDescent="0.2">
      <c r="A21" s="953"/>
      <c r="B21" s="194" t="s">
        <v>269</v>
      </c>
      <c r="C21" s="604">
        <v>167125</v>
      </c>
      <c r="D21" s="604">
        <v>1150</v>
      </c>
      <c r="E21" s="604">
        <v>700</v>
      </c>
      <c r="F21" s="606">
        <f>(C21+D21-E21)*10%</f>
        <v>16757.5</v>
      </c>
      <c r="G21" s="606">
        <f t="shared" si="1"/>
        <v>150817.5</v>
      </c>
      <c r="H21" s="366" t="s">
        <v>270</v>
      </c>
      <c r="I21" s="956"/>
    </row>
    <row r="22" spans="1:15" ht="18" customHeight="1" x14ac:dyDescent="0.2">
      <c r="A22" s="953"/>
      <c r="B22" s="194" t="s">
        <v>19</v>
      </c>
      <c r="C22" s="377">
        <v>66084</v>
      </c>
      <c r="D22" s="377">
        <v>900</v>
      </c>
      <c r="E22" s="377">
        <v>150</v>
      </c>
      <c r="F22" s="606">
        <f>(C22+D22-E22)*20%</f>
        <v>13366.800000000001</v>
      </c>
      <c r="G22" s="606">
        <f t="shared" si="1"/>
        <v>53467.199999999997</v>
      </c>
      <c r="H22" s="366" t="s">
        <v>271</v>
      </c>
      <c r="I22" s="956"/>
    </row>
    <row r="23" spans="1:15" ht="18" customHeight="1" thickBot="1" x14ac:dyDescent="0.25">
      <c r="A23" s="954"/>
      <c r="B23" s="209" t="s">
        <v>39</v>
      </c>
      <c r="C23" s="379">
        <f>SUM(C16:C22)</f>
        <v>497584</v>
      </c>
      <c r="D23" s="379">
        <f>SUM(D16:D22)</f>
        <v>2400</v>
      </c>
      <c r="E23" s="379">
        <f>SUM(E16:E22)</f>
        <v>850</v>
      </c>
      <c r="F23" s="607">
        <f>SUM(F16:F22)</f>
        <v>43794.3</v>
      </c>
      <c r="G23" s="606">
        <f t="shared" si="1"/>
        <v>455339.7</v>
      </c>
      <c r="H23" s="368" t="s">
        <v>22</v>
      </c>
      <c r="I23" s="957"/>
    </row>
    <row r="24" spans="1:15" ht="18" customHeight="1" x14ac:dyDescent="0.2">
      <c r="A24" s="952" t="s">
        <v>25</v>
      </c>
      <c r="B24" s="364" t="s">
        <v>259</v>
      </c>
      <c r="C24" s="376">
        <v>0</v>
      </c>
      <c r="D24" s="376">
        <v>0</v>
      </c>
      <c r="E24" s="376">
        <v>0</v>
      </c>
      <c r="F24" s="376">
        <v>0</v>
      </c>
      <c r="G24" s="380">
        <f t="shared" si="1"/>
        <v>0</v>
      </c>
      <c r="H24" s="367" t="s">
        <v>260</v>
      </c>
      <c r="I24" s="955" t="s">
        <v>211</v>
      </c>
    </row>
    <row r="25" spans="1:15" ht="18" customHeight="1" x14ac:dyDescent="0.2">
      <c r="A25" s="953"/>
      <c r="B25" s="194" t="s">
        <v>261</v>
      </c>
      <c r="C25" s="377">
        <v>0</v>
      </c>
      <c r="D25" s="377">
        <v>0</v>
      </c>
      <c r="E25" s="377">
        <v>0</v>
      </c>
      <c r="F25" s="377">
        <v>0</v>
      </c>
      <c r="G25" s="377">
        <f t="shared" ref="G25:G30" si="2">C25+D25-E25-F25</f>
        <v>0</v>
      </c>
      <c r="H25" s="366" t="s">
        <v>262</v>
      </c>
      <c r="I25" s="956"/>
    </row>
    <row r="26" spans="1:15" ht="18" customHeight="1" x14ac:dyDescent="0.2">
      <c r="A26" s="953"/>
      <c r="B26" s="194" t="s">
        <v>263</v>
      </c>
      <c r="C26" s="378">
        <v>4150</v>
      </c>
      <c r="D26" s="378">
        <v>0</v>
      </c>
      <c r="E26" s="378">
        <v>0</v>
      </c>
      <c r="F26" s="377">
        <f>(C26+D26-E26)*10%</f>
        <v>415</v>
      </c>
      <c r="G26" s="377">
        <f t="shared" si="2"/>
        <v>3735</v>
      </c>
      <c r="H26" s="366" t="s">
        <v>264</v>
      </c>
      <c r="I26" s="956"/>
    </row>
    <row r="27" spans="1:15" ht="18" customHeight="1" x14ac:dyDescent="0.2">
      <c r="A27" s="953"/>
      <c r="B27" s="194" t="s">
        <v>265</v>
      </c>
      <c r="C27" s="369">
        <v>0</v>
      </c>
      <c r="D27" s="369">
        <v>0</v>
      </c>
      <c r="E27" s="369">
        <v>0</v>
      </c>
      <c r="F27" s="377">
        <f>(C27+D27-E27)*10%</f>
        <v>0</v>
      </c>
      <c r="G27" s="377">
        <f t="shared" si="2"/>
        <v>0</v>
      </c>
      <c r="H27" s="366" t="s">
        <v>266</v>
      </c>
      <c r="I27" s="956"/>
    </row>
    <row r="28" spans="1:15" ht="18" customHeight="1" x14ac:dyDescent="0.2">
      <c r="A28" s="953"/>
      <c r="B28" s="194" t="s">
        <v>267</v>
      </c>
      <c r="C28" s="369">
        <v>17100</v>
      </c>
      <c r="D28" s="369">
        <v>0</v>
      </c>
      <c r="E28" s="369">
        <v>0</v>
      </c>
      <c r="F28" s="377">
        <f>(C28+D28-E28)*20%</f>
        <v>3420</v>
      </c>
      <c r="G28" s="377">
        <f t="shared" si="2"/>
        <v>13680</v>
      </c>
      <c r="H28" s="366" t="s">
        <v>268</v>
      </c>
      <c r="I28" s="956"/>
    </row>
    <row r="29" spans="1:15" ht="18" customHeight="1" x14ac:dyDescent="0.2">
      <c r="A29" s="953"/>
      <c r="B29" s="194" t="s">
        <v>269</v>
      </c>
      <c r="C29" s="369">
        <v>34500</v>
      </c>
      <c r="D29" s="369">
        <v>0</v>
      </c>
      <c r="E29" s="369">
        <v>0</v>
      </c>
      <c r="F29" s="377">
        <f>(C29+D29-E29)*10%</f>
        <v>3450</v>
      </c>
      <c r="G29" s="377">
        <f t="shared" si="2"/>
        <v>31050</v>
      </c>
      <c r="H29" s="366" t="s">
        <v>270</v>
      </c>
      <c r="I29" s="956"/>
    </row>
    <row r="30" spans="1:15" ht="18" customHeight="1" x14ac:dyDescent="0.2">
      <c r="A30" s="953"/>
      <c r="B30" s="194" t="s">
        <v>19</v>
      </c>
      <c r="C30" s="369">
        <v>0</v>
      </c>
      <c r="D30" s="369">
        <v>0</v>
      </c>
      <c r="E30" s="369">
        <v>0</v>
      </c>
      <c r="F30" s="377">
        <v>0</v>
      </c>
      <c r="G30" s="605">
        <f t="shared" si="2"/>
        <v>0</v>
      </c>
      <c r="H30" s="366" t="s">
        <v>271</v>
      </c>
      <c r="I30" s="956"/>
    </row>
    <row r="31" spans="1:15" ht="18" customHeight="1" thickBot="1" x14ac:dyDescent="0.25">
      <c r="A31" s="954"/>
      <c r="B31" s="209" t="s">
        <v>39</v>
      </c>
      <c r="C31" s="379">
        <f>SUM(C24:C30)</f>
        <v>55750</v>
      </c>
      <c r="D31" s="379">
        <f>SUM(D24:D30)</f>
        <v>0</v>
      </c>
      <c r="E31" s="379">
        <f>SUM(E24:E30)</f>
        <v>0</v>
      </c>
      <c r="F31" s="379">
        <f>SUM(F24:F30)</f>
        <v>7285</v>
      </c>
      <c r="G31" s="379">
        <f>SUM(G24:G30)</f>
        <v>48465</v>
      </c>
      <c r="H31" s="368" t="s">
        <v>22</v>
      </c>
      <c r="I31" s="957"/>
    </row>
    <row r="32" spans="1:15" ht="25.5" customHeight="1" x14ac:dyDescent="0.2">
      <c r="A32" s="609" t="s">
        <v>272</v>
      </c>
      <c r="B32" s="610"/>
      <c r="C32" s="649"/>
      <c r="D32" s="649"/>
      <c r="E32" s="649"/>
      <c r="F32" s="649"/>
      <c r="G32" s="649"/>
      <c r="H32" s="370"/>
      <c r="I32" s="371"/>
      <c r="J32" s="372"/>
      <c r="K32" s="372"/>
      <c r="L32" s="372"/>
      <c r="M32" s="372"/>
      <c r="N32" s="372"/>
      <c r="O32" s="372"/>
    </row>
    <row r="33" spans="1:15" ht="15" customHeight="1" x14ac:dyDescent="0.25">
      <c r="A33" s="611" t="s">
        <v>368</v>
      </c>
      <c r="B33" s="611"/>
      <c r="C33" s="611"/>
      <c r="D33" s="611"/>
      <c r="E33" s="613"/>
      <c r="F33" s="613"/>
      <c r="G33" s="613"/>
      <c r="H33" s="373"/>
      <c r="I33" s="373"/>
      <c r="J33" s="372"/>
      <c r="K33" s="372"/>
      <c r="L33" s="372"/>
      <c r="M33" s="372"/>
      <c r="N33" s="372"/>
      <c r="O33" s="372"/>
    </row>
    <row r="34" spans="1:15" s="238" customFormat="1" ht="19.5" customHeight="1" x14ac:dyDescent="0.25">
      <c r="A34" s="612" t="s">
        <v>370</v>
      </c>
      <c r="B34" s="612"/>
      <c r="C34" s="612"/>
      <c r="D34" s="612"/>
      <c r="E34" s="612"/>
      <c r="F34" s="613"/>
      <c r="G34" s="612"/>
      <c r="H34" s="370"/>
      <c r="I34" s="371"/>
      <c r="J34" s="374"/>
      <c r="K34" s="374"/>
      <c r="L34" s="374"/>
      <c r="M34" s="374"/>
      <c r="N34" s="374"/>
      <c r="O34" s="374"/>
    </row>
    <row r="35" spans="1:15" s="239" customFormat="1" ht="21.75" customHeight="1" x14ac:dyDescent="0.25">
      <c r="A35" s="612" t="s">
        <v>369</v>
      </c>
      <c r="B35" s="614"/>
      <c r="C35" s="612"/>
      <c r="D35" s="612"/>
      <c r="E35" s="612"/>
      <c r="F35" s="612"/>
      <c r="G35" s="615"/>
      <c r="H35" s="370"/>
      <c r="I35" s="371"/>
      <c r="J35" s="373"/>
      <c r="K35" s="373"/>
      <c r="L35" s="373"/>
      <c r="M35" s="373"/>
      <c r="N35" s="373"/>
      <c r="O35" s="373"/>
    </row>
    <row r="36" spans="1:15" s="239" customFormat="1" ht="18" hidden="1" x14ac:dyDescent="0.25">
      <c r="A36" s="238"/>
      <c r="B36" s="199"/>
      <c r="C36" s="173"/>
      <c r="D36" s="238"/>
      <c r="E36" s="238"/>
      <c r="F36" s="238"/>
      <c r="G36" s="238"/>
      <c r="H36" s="189"/>
      <c r="I36" s="624"/>
    </row>
    <row r="37" spans="1:15" s="239" customFormat="1" ht="18" x14ac:dyDescent="0.25">
      <c r="A37" s="238"/>
      <c r="B37" s="199"/>
      <c r="C37" s="173"/>
      <c r="D37" s="238"/>
      <c r="E37" s="238"/>
      <c r="F37" s="238"/>
      <c r="G37" s="238"/>
      <c r="H37" s="189"/>
      <c r="I37" s="644"/>
    </row>
    <row r="38" spans="1:15" s="239" customFormat="1" ht="18" x14ac:dyDescent="0.25">
      <c r="A38" s="238"/>
      <c r="B38" s="199"/>
      <c r="C38" s="173"/>
      <c r="D38" s="238"/>
      <c r="E38" s="238"/>
      <c r="F38" s="238"/>
      <c r="G38" s="238"/>
      <c r="H38" s="189"/>
      <c r="I38" s="644"/>
    </row>
    <row r="39" spans="1:15" s="239" customFormat="1" ht="37.5" customHeight="1" thickBot="1" x14ac:dyDescent="0.3">
      <c r="A39" s="608" t="s">
        <v>443</v>
      </c>
      <c r="B39" s="648"/>
      <c r="C39" s="648"/>
      <c r="D39" s="648"/>
      <c r="E39" s="648"/>
      <c r="F39" s="648"/>
      <c r="G39" s="648"/>
      <c r="H39" s="648"/>
      <c r="I39" s="539" t="s">
        <v>445</v>
      </c>
    </row>
    <row r="40" spans="1:15" s="239" customFormat="1" ht="16.5" customHeight="1" thickTop="1" thickBot="1" x14ac:dyDescent="0.3">
      <c r="A40" s="958" t="s">
        <v>0</v>
      </c>
      <c r="B40" s="958" t="s">
        <v>258</v>
      </c>
      <c r="C40" s="961" t="s">
        <v>384</v>
      </c>
      <c r="D40" s="964" t="s">
        <v>385</v>
      </c>
      <c r="E40" s="961" t="s">
        <v>386</v>
      </c>
      <c r="F40" s="961" t="s">
        <v>387</v>
      </c>
      <c r="G40" s="961" t="s">
        <v>388</v>
      </c>
      <c r="H40" s="958" t="s">
        <v>363</v>
      </c>
      <c r="I40" s="958" t="s">
        <v>152</v>
      </c>
    </row>
    <row r="41" spans="1:15" s="239" customFormat="1" ht="16.5" customHeight="1" thickTop="1" thickBot="1" x14ac:dyDescent="0.3">
      <c r="A41" s="959"/>
      <c r="B41" s="959"/>
      <c r="C41" s="958"/>
      <c r="D41" s="953"/>
      <c r="E41" s="958"/>
      <c r="F41" s="958"/>
      <c r="G41" s="958"/>
      <c r="H41" s="959"/>
      <c r="I41" s="959"/>
    </row>
    <row r="42" spans="1:15" s="239" customFormat="1" ht="16.5" customHeight="1" thickTop="1" thickBot="1" x14ac:dyDescent="0.3">
      <c r="A42" s="959"/>
      <c r="B42" s="959"/>
      <c r="C42" s="962"/>
      <c r="D42" s="954"/>
      <c r="E42" s="962"/>
      <c r="F42" s="962"/>
      <c r="G42" s="962"/>
      <c r="H42" s="959"/>
      <c r="I42" s="959"/>
    </row>
    <row r="43" spans="1:15" s="239" customFormat="1" ht="61.5" customHeight="1" thickBot="1" x14ac:dyDescent="0.3">
      <c r="A43" s="960"/>
      <c r="B43" s="960"/>
      <c r="C43" s="375" t="s">
        <v>364</v>
      </c>
      <c r="D43" s="598" t="s">
        <v>362</v>
      </c>
      <c r="E43" s="375" t="s">
        <v>365</v>
      </c>
      <c r="F43" s="375" t="s">
        <v>366</v>
      </c>
      <c r="G43" s="375" t="s">
        <v>367</v>
      </c>
      <c r="H43" s="959"/>
      <c r="I43" s="960"/>
    </row>
    <row r="44" spans="1:15" s="239" customFormat="1" ht="20.100000000000001" customHeight="1" x14ac:dyDescent="0.25">
      <c r="A44" s="952" t="s">
        <v>26</v>
      </c>
      <c r="B44" s="364" t="s">
        <v>259</v>
      </c>
      <c r="C44" s="616">
        <v>0</v>
      </c>
      <c r="D44" s="616">
        <v>0</v>
      </c>
      <c r="E44" s="616">
        <v>0</v>
      </c>
      <c r="F44" s="616">
        <v>0</v>
      </c>
      <c r="G44" s="616">
        <v>0</v>
      </c>
      <c r="H44" s="367" t="s">
        <v>260</v>
      </c>
      <c r="I44" s="955" t="s">
        <v>157</v>
      </c>
    </row>
    <row r="45" spans="1:15" s="239" customFormat="1" ht="20.100000000000001" customHeight="1" x14ac:dyDescent="0.25">
      <c r="A45" s="953"/>
      <c r="B45" s="194" t="s">
        <v>261</v>
      </c>
      <c r="C45" s="617">
        <v>0</v>
      </c>
      <c r="D45" s="617">
        <v>0</v>
      </c>
      <c r="E45" s="617">
        <v>0</v>
      </c>
      <c r="F45" s="617">
        <v>0</v>
      </c>
      <c r="G45" s="617">
        <v>0</v>
      </c>
      <c r="H45" s="366" t="s">
        <v>262</v>
      </c>
      <c r="I45" s="956"/>
    </row>
    <row r="46" spans="1:15" s="239" customFormat="1" ht="20.100000000000001" customHeight="1" x14ac:dyDescent="0.25">
      <c r="A46" s="953"/>
      <c r="B46" s="194" t="s">
        <v>263</v>
      </c>
      <c r="C46" s="617">
        <v>0</v>
      </c>
      <c r="D46" s="617">
        <v>0</v>
      </c>
      <c r="E46" s="617">
        <v>0</v>
      </c>
      <c r="F46" s="617">
        <v>0</v>
      </c>
      <c r="G46" s="617">
        <v>0</v>
      </c>
      <c r="H46" s="366" t="s">
        <v>264</v>
      </c>
      <c r="I46" s="956"/>
    </row>
    <row r="47" spans="1:15" s="239" customFormat="1" ht="20.100000000000001" customHeight="1" x14ac:dyDescent="0.25">
      <c r="A47" s="953"/>
      <c r="B47" s="194" t="s">
        <v>265</v>
      </c>
      <c r="C47" s="617">
        <v>0</v>
      </c>
      <c r="D47" s="617">
        <v>0</v>
      </c>
      <c r="E47" s="617">
        <v>0</v>
      </c>
      <c r="F47" s="617">
        <v>0</v>
      </c>
      <c r="G47" s="617">
        <v>0</v>
      </c>
      <c r="H47" s="366" t="s">
        <v>266</v>
      </c>
      <c r="I47" s="956"/>
    </row>
    <row r="48" spans="1:15" s="239" customFormat="1" ht="20.100000000000001" customHeight="1" x14ac:dyDescent="0.25">
      <c r="A48" s="953"/>
      <c r="B48" s="194" t="s">
        <v>267</v>
      </c>
      <c r="C48" s="617">
        <v>0</v>
      </c>
      <c r="D48" s="617">
        <v>0</v>
      </c>
      <c r="E48" s="617">
        <v>0</v>
      </c>
      <c r="F48" s="617">
        <v>0</v>
      </c>
      <c r="G48" s="617">
        <v>0</v>
      </c>
      <c r="H48" s="366" t="s">
        <v>268</v>
      </c>
      <c r="I48" s="956"/>
    </row>
    <row r="49" spans="1:9" s="239" customFormat="1" ht="20.100000000000001" customHeight="1" x14ac:dyDescent="0.25">
      <c r="A49" s="953"/>
      <c r="B49" s="194" t="s">
        <v>269</v>
      </c>
      <c r="C49" s="617">
        <v>0</v>
      </c>
      <c r="D49" s="617">
        <v>0</v>
      </c>
      <c r="E49" s="617">
        <v>0</v>
      </c>
      <c r="F49" s="617">
        <v>0</v>
      </c>
      <c r="G49" s="617">
        <v>0</v>
      </c>
      <c r="H49" s="366" t="s">
        <v>270</v>
      </c>
      <c r="I49" s="956"/>
    </row>
    <row r="50" spans="1:9" s="239" customFormat="1" ht="20.100000000000001" customHeight="1" x14ac:dyDescent="0.25">
      <c r="A50" s="953"/>
      <c r="B50" s="194" t="s">
        <v>19</v>
      </c>
      <c r="C50" s="617">
        <v>0</v>
      </c>
      <c r="D50" s="617">
        <v>0</v>
      </c>
      <c r="E50" s="617">
        <v>0</v>
      </c>
      <c r="F50" s="617">
        <v>0</v>
      </c>
      <c r="G50" s="617">
        <v>0</v>
      </c>
      <c r="H50" s="366" t="s">
        <v>271</v>
      </c>
      <c r="I50" s="956"/>
    </row>
    <row r="51" spans="1:9" s="239" customFormat="1" ht="20.100000000000001" customHeight="1" thickBot="1" x14ac:dyDescent="0.3">
      <c r="A51" s="954"/>
      <c r="B51" s="209" t="s">
        <v>39</v>
      </c>
      <c r="C51" s="617">
        <v>0</v>
      </c>
      <c r="D51" s="617">
        <v>0</v>
      </c>
      <c r="E51" s="617">
        <v>0</v>
      </c>
      <c r="F51" s="617">
        <v>0</v>
      </c>
      <c r="G51" s="622">
        <v>0</v>
      </c>
      <c r="H51" s="368" t="s">
        <v>22</v>
      </c>
      <c r="I51" s="957"/>
    </row>
    <row r="52" spans="1:9" s="239" customFormat="1" ht="20.100000000000001" customHeight="1" x14ac:dyDescent="0.25">
      <c r="A52" s="952" t="s">
        <v>27</v>
      </c>
      <c r="B52" s="364" t="s">
        <v>259</v>
      </c>
      <c r="C52" s="618">
        <v>325000</v>
      </c>
      <c r="D52" s="618">
        <v>0</v>
      </c>
      <c r="E52" s="618">
        <v>0</v>
      </c>
      <c r="F52" s="620">
        <f>(C52+D52-E52)*0%</f>
        <v>0</v>
      </c>
      <c r="G52" s="618">
        <f>C52+D52-E52-F52</f>
        <v>325000</v>
      </c>
      <c r="H52" s="367" t="s">
        <v>260</v>
      </c>
      <c r="I52" s="955" t="s">
        <v>158</v>
      </c>
    </row>
    <row r="53" spans="1:9" s="239" customFormat="1" ht="20.100000000000001" customHeight="1" x14ac:dyDescent="0.25">
      <c r="A53" s="953"/>
      <c r="B53" s="194" t="s">
        <v>261</v>
      </c>
      <c r="C53" s="619">
        <v>6584750</v>
      </c>
      <c r="D53" s="619">
        <v>22800</v>
      </c>
      <c r="E53" s="619">
        <v>0</v>
      </c>
      <c r="F53" s="619">
        <f>(C53+D53-E53)*4%</f>
        <v>264302</v>
      </c>
      <c r="G53" s="619">
        <f t="shared" ref="G53:G58" si="3">C53+D53-E53-F53</f>
        <v>6343248</v>
      </c>
      <c r="H53" s="366" t="s">
        <v>262</v>
      </c>
      <c r="I53" s="956"/>
    </row>
    <row r="54" spans="1:9" s="239" customFormat="1" ht="20.100000000000001" customHeight="1" x14ac:dyDescent="0.25">
      <c r="A54" s="953"/>
      <c r="B54" s="194" t="s">
        <v>263</v>
      </c>
      <c r="C54" s="378">
        <v>235305</v>
      </c>
      <c r="D54" s="378">
        <v>21600</v>
      </c>
      <c r="E54" s="378">
        <v>1750</v>
      </c>
      <c r="F54" s="621">
        <f>(C54+D54-E54)*10%</f>
        <v>25515.5</v>
      </c>
      <c r="G54" s="621">
        <f t="shared" si="3"/>
        <v>229639.5</v>
      </c>
      <c r="H54" s="366" t="s">
        <v>264</v>
      </c>
      <c r="I54" s="956"/>
    </row>
    <row r="55" spans="1:9" s="239" customFormat="1" ht="20.100000000000001" customHeight="1" x14ac:dyDescent="0.25">
      <c r="A55" s="953"/>
      <c r="B55" s="194" t="s">
        <v>265</v>
      </c>
      <c r="C55" s="369">
        <v>72000</v>
      </c>
      <c r="D55" s="369">
        <v>0</v>
      </c>
      <c r="E55" s="369">
        <v>0</v>
      </c>
      <c r="F55" s="621">
        <f>(C55+D55-E55)*10%</f>
        <v>7200</v>
      </c>
      <c r="G55" s="619">
        <f t="shared" si="3"/>
        <v>64800</v>
      </c>
      <c r="H55" s="366" t="s">
        <v>266</v>
      </c>
      <c r="I55" s="956"/>
    </row>
    <row r="56" spans="1:9" s="239" customFormat="1" ht="20.100000000000001" customHeight="1" x14ac:dyDescent="0.25">
      <c r="A56" s="953"/>
      <c r="B56" s="194" t="s">
        <v>267</v>
      </c>
      <c r="C56" s="369">
        <v>160715</v>
      </c>
      <c r="D56" s="369">
        <v>27050</v>
      </c>
      <c r="E56" s="369">
        <v>1550</v>
      </c>
      <c r="F56" s="621">
        <f>(C56+D56-E56)*20%</f>
        <v>37243</v>
      </c>
      <c r="G56" s="619">
        <f t="shared" si="3"/>
        <v>148972</v>
      </c>
      <c r="H56" s="366" t="s">
        <v>268</v>
      </c>
      <c r="I56" s="956"/>
    </row>
    <row r="57" spans="1:9" s="239" customFormat="1" ht="20.100000000000001" customHeight="1" x14ac:dyDescent="0.25">
      <c r="A57" s="953"/>
      <c r="B57" s="194" t="s">
        <v>269</v>
      </c>
      <c r="C57" s="369">
        <v>3185525</v>
      </c>
      <c r="D57" s="369">
        <v>107350</v>
      </c>
      <c r="E57" s="369">
        <v>4900</v>
      </c>
      <c r="F57" s="621">
        <f>(C57+D57-E57)*10%</f>
        <v>328797.5</v>
      </c>
      <c r="G57" s="621">
        <f t="shared" si="3"/>
        <v>2959177.5</v>
      </c>
      <c r="H57" s="366" t="s">
        <v>270</v>
      </c>
      <c r="I57" s="956"/>
    </row>
    <row r="58" spans="1:9" s="239" customFormat="1" ht="20.100000000000001" customHeight="1" x14ac:dyDescent="0.25">
      <c r="A58" s="953"/>
      <c r="B58" s="194" t="s">
        <v>19</v>
      </c>
      <c r="C58" s="369">
        <v>160140</v>
      </c>
      <c r="D58" s="369">
        <v>12300</v>
      </c>
      <c r="E58" s="369">
        <v>1150</v>
      </c>
      <c r="F58" s="621">
        <f>(C58+D58-E58)*20%</f>
        <v>34258</v>
      </c>
      <c r="G58" s="619">
        <f t="shared" si="3"/>
        <v>137032</v>
      </c>
      <c r="H58" s="366" t="s">
        <v>271</v>
      </c>
      <c r="I58" s="956"/>
    </row>
    <row r="59" spans="1:9" s="239" customFormat="1" ht="20.100000000000001" customHeight="1" thickBot="1" x14ac:dyDescent="0.3">
      <c r="A59" s="954"/>
      <c r="B59" s="209" t="s">
        <v>39</v>
      </c>
      <c r="C59" s="379">
        <f>SUM(C52:C58)</f>
        <v>10723435</v>
      </c>
      <c r="D59" s="379">
        <f>SUM(D52:D58)</f>
        <v>191100</v>
      </c>
      <c r="E59" s="379">
        <f>SUM(E52:E58)</f>
        <v>9350</v>
      </c>
      <c r="F59" s="379">
        <f>SUM(F52:F58)</f>
        <v>697316</v>
      </c>
      <c r="G59" s="379">
        <f>SUM(G52:G58)</f>
        <v>10207869</v>
      </c>
      <c r="H59" s="368" t="s">
        <v>22</v>
      </c>
      <c r="I59" s="957"/>
    </row>
    <row r="60" spans="1:9" s="239" customFormat="1" ht="20.100000000000001" customHeight="1" x14ac:dyDescent="0.25">
      <c r="A60" s="952" t="s">
        <v>28</v>
      </c>
      <c r="B60" s="364" t="s">
        <v>259</v>
      </c>
      <c r="C60" s="250">
        <v>390000</v>
      </c>
      <c r="D60" s="250">
        <v>0</v>
      </c>
      <c r="E60" s="250">
        <v>0</v>
      </c>
      <c r="F60" s="250">
        <f>(C60+D60-E60)*0%</f>
        <v>0</v>
      </c>
      <c r="G60" s="627">
        <f>C60+D60-E60-F60</f>
        <v>390000</v>
      </c>
      <c r="H60" s="367" t="s">
        <v>260</v>
      </c>
      <c r="I60" s="955" t="s">
        <v>159</v>
      </c>
    </row>
    <row r="61" spans="1:9" s="239" customFormat="1" ht="20.100000000000001" customHeight="1" x14ac:dyDescent="0.25">
      <c r="A61" s="953"/>
      <c r="B61" s="194" t="s">
        <v>261</v>
      </c>
      <c r="C61" s="250">
        <v>520000</v>
      </c>
      <c r="D61" s="250">
        <v>0</v>
      </c>
      <c r="E61" s="250">
        <v>0</v>
      </c>
      <c r="F61" s="250">
        <f>(C61+D61-E61)*4%</f>
        <v>20800</v>
      </c>
      <c r="G61" s="627">
        <f t="shared" ref="G61:G66" si="4">C61+D61-E61-F61</f>
        <v>499200</v>
      </c>
      <c r="H61" s="366" t="s">
        <v>262</v>
      </c>
      <c r="I61" s="956"/>
    </row>
    <row r="62" spans="1:9" s="239" customFormat="1" ht="20.100000000000001" customHeight="1" x14ac:dyDescent="0.25">
      <c r="A62" s="953"/>
      <c r="B62" s="194" t="s">
        <v>263</v>
      </c>
      <c r="C62" s="250">
        <v>159258</v>
      </c>
      <c r="D62" s="250">
        <v>5050</v>
      </c>
      <c r="E62" s="250">
        <v>1320</v>
      </c>
      <c r="F62" s="627">
        <f>(C62+D62-E62)*10%</f>
        <v>16298.800000000001</v>
      </c>
      <c r="G62" s="627">
        <f t="shared" si="4"/>
        <v>146689.20000000001</v>
      </c>
      <c r="H62" s="366" t="s">
        <v>264</v>
      </c>
      <c r="I62" s="956"/>
    </row>
    <row r="63" spans="1:9" s="239" customFormat="1" ht="20.100000000000001" customHeight="1" x14ac:dyDescent="0.25">
      <c r="A63" s="953"/>
      <c r="B63" s="194" t="s">
        <v>265</v>
      </c>
      <c r="C63" s="250">
        <v>91750</v>
      </c>
      <c r="D63" s="250">
        <v>0</v>
      </c>
      <c r="E63" s="250">
        <v>0</v>
      </c>
      <c r="F63" s="627">
        <f>(C63+D63-E63)*10%</f>
        <v>9175</v>
      </c>
      <c r="G63" s="627">
        <f t="shared" si="4"/>
        <v>82575</v>
      </c>
      <c r="H63" s="366" t="s">
        <v>266</v>
      </c>
      <c r="I63" s="956"/>
    </row>
    <row r="64" spans="1:9" s="239" customFormat="1" ht="20.100000000000001" customHeight="1" x14ac:dyDescent="0.25">
      <c r="A64" s="953"/>
      <c r="B64" s="194" t="s">
        <v>267</v>
      </c>
      <c r="C64" s="250">
        <v>7544</v>
      </c>
      <c r="D64" s="250">
        <v>85</v>
      </c>
      <c r="E64" s="250">
        <v>45</v>
      </c>
      <c r="F64" s="627">
        <f>(C64+D64-E64)*20%</f>
        <v>1516.8000000000002</v>
      </c>
      <c r="G64" s="627">
        <f t="shared" si="4"/>
        <v>6067.2</v>
      </c>
      <c r="H64" s="366" t="s">
        <v>268</v>
      </c>
      <c r="I64" s="956"/>
    </row>
    <row r="65" spans="1:9" s="239" customFormat="1" ht="20.100000000000001" customHeight="1" x14ac:dyDescent="0.25">
      <c r="A65" s="953"/>
      <c r="B65" s="194" t="s">
        <v>269</v>
      </c>
      <c r="C65" s="250">
        <v>479400</v>
      </c>
      <c r="D65" s="250">
        <v>7550</v>
      </c>
      <c r="E65" s="250">
        <v>2750</v>
      </c>
      <c r="F65" s="627">
        <f>(C65+D65-E65)*10%</f>
        <v>48420</v>
      </c>
      <c r="G65" s="627">
        <f t="shared" si="4"/>
        <v>435780</v>
      </c>
      <c r="H65" s="366" t="s">
        <v>270</v>
      </c>
      <c r="I65" s="956"/>
    </row>
    <row r="66" spans="1:9" s="239" customFormat="1" ht="20.100000000000001" customHeight="1" x14ac:dyDescent="0.25">
      <c r="A66" s="953"/>
      <c r="B66" s="194" t="s">
        <v>19</v>
      </c>
      <c r="C66" s="250">
        <v>86534</v>
      </c>
      <c r="D66" s="250">
        <v>2160</v>
      </c>
      <c r="E66" s="250">
        <v>480</v>
      </c>
      <c r="F66" s="627">
        <f>(C66+D66-E66)*20%</f>
        <v>17642.8</v>
      </c>
      <c r="G66" s="627">
        <f t="shared" si="4"/>
        <v>70571.199999999997</v>
      </c>
      <c r="H66" s="366" t="s">
        <v>271</v>
      </c>
      <c r="I66" s="956"/>
    </row>
    <row r="67" spans="1:9" s="239" customFormat="1" ht="20.100000000000001" customHeight="1" thickBot="1" x14ac:dyDescent="0.3">
      <c r="A67" s="954"/>
      <c r="B67" s="209" t="s">
        <v>39</v>
      </c>
      <c r="C67" s="251">
        <f>SUM(C60:C66)</f>
        <v>1734486</v>
      </c>
      <c r="D67" s="251">
        <f>SUM(D60:D66)</f>
        <v>14845</v>
      </c>
      <c r="E67" s="251">
        <f>SUM(E60:E66)</f>
        <v>4595</v>
      </c>
      <c r="F67" s="628">
        <f>SUM(F60:F66)</f>
        <v>113853.40000000001</v>
      </c>
      <c r="G67" s="628">
        <f>SUM(G60:G66)</f>
        <v>1630882.5999999999</v>
      </c>
      <c r="H67" s="368" t="s">
        <v>22</v>
      </c>
      <c r="I67" s="957"/>
    </row>
    <row r="68" spans="1:9" s="239" customFormat="1" ht="15.75" x14ac:dyDescent="0.25">
      <c r="A68" s="642"/>
      <c r="B68" s="208"/>
      <c r="C68" s="645"/>
      <c r="D68" s="645"/>
      <c r="E68" s="645"/>
      <c r="F68" s="646"/>
      <c r="G68" s="646"/>
      <c r="H68" s="647"/>
      <c r="I68" s="643"/>
    </row>
    <row r="69" spans="1:9" s="239" customFormat="1" ht="15.75" x14ac:dyDescent="0.25">
      <c r="A69" s="642"/>
      <c r="B69" s="208"/>
      <c r="C69" s="645"/>
      <c r="D69" s="645"/>
      <c r="E69" s="645"/>
      <c r="F69" s="646"/>
      <c r="G69" s="646"/>
      <c r="H69" s="647"/>
      <c r="I69" s="643"/>
    </row>
    <row r="70" spans="1:9" s="239" customFormat="1" ht="15.75" x14ac:dyDescent="0.25">
      <c r="A70" s="642"/>
      <c r="B70" s="208"/>
      <c r="C70" s="645"/>
      <c r="D70" s="645"/>
      <c r="E70" s="645"/>
      <c r="F70" s="646"/>
      <c r="G70" s="646"/>
      <c r="H70" s="647"/>
      <c r="I70" s="643"/>
    </row>
    <row r="71" spans="1:9" s="239" customFormat="1" ht="15.75" x14ac:dyDescent="0.25">
      <c r="A71" s="642"/>
      <c r="B71" s="208"/>
      <c r="C71" s="645"/>
      <c r="D71" s="645"/>
      <c r="E71" s="645"/>
      <c r="F71" s="646"/>
      <c r="G71" s="646"/>
      <c r="H71" s="647"/>
      <c r="I71" s="643"/>
    </row>
    <row r="72" spans="1:9" s="239" customFormat="1" ht="15.75" x14ac:dyDescent="0.25">
      <c r="A72" s="642"/>
      <c r="B72" s="208"/>
      <c r="C72" s="645"/>
      <c r="D72" s="645"/>
      <c r="E72" s="645"/>
      <c r="F72" s="646"/>
      <c r="G72" s="646"/>
      <c r="H72" s="647"/>
      <c r="I72" s="643"/>
    </row>
    <row r="73" spans="1:9" s="239" customFormat="1" ht="15.75" x14ac:dyDescent="0.25">
      <c r="A73" s="642"/>
      <c r="B73" s="208"/>
      <c r="C73" s="645"/>
      <c r="D73" s="645"/>
      <c r="E73" s="645"/>
      <c r="F73" s="646"/>
      <c r="G73" s="646"/>
      <c r="H73" s="647"/>
      <c r="I73" s="643"/>
    </row>
    <row r="74" spans="1:9" ht="27.75" customHeight="1" thickBot="1" x14ac:dyDescent="0.25">
      <c r="A74" s="608" t="s">
        <v>443</v>
      </c>
      <c r="B74" s="608"/>
      <c r="C74" s="608"/>
      <c r="D74" s="608"/>
      <c r="E74" s="608"/>
      <c r="F74" s="608"/>
      <c r="G74" s="608"/>
      <c r="H74" s="608"/>
      <c r="I74" s="539" t="s">
        <v>445</v>
      </c>
    </row>
    <row r="75" spans="1:9" s="238" customFormat="1" ht="23.25" customHeight="1" thickTop="1" thickBot="1" x14ac:dyDescent="0.3">
      <c r="A75" s="958" t="s">
        <v>0</v>
      </c>
      <c r="B75" s="958" t="s">
        <v>258</v>
      </c>
      <c r="C75" s="961" t="s">
        <v>384</v>
      </c>
      <c r="D75" s="964" t="s">
        <v>385</v>
      </c>
      <c r="E75" s="961" t="s">
        <v>386</v>
      </c>
      <c r="F75" s="961" t="s">
        <v>387</v>
      </c>
      <c r="G75" s="961" t="s">
        <v>388</v>
      </c>
      <c r="H75" s="958" t="s">
        <v>363</v>
      </c>
      <c r="I75" s="958" t="s">
        <v>152</v>
      </c>
    </row>
    <row r="76" spans="1:9" s="238" customFormat="1" ht="23.25" customHeight="1" thickTop="1" thickBot="1" x14ac:dyDescent="0.3">
      <c r="A76" s="959"/>
      <c r="B76" s="959"/>
      <c r="C76" s="958"/>
      <c r="D76" s="953"/>
      <c r="E76" s="958"/>
      <c r="F76" s="958"/>
      <c r="G76" s="958"/>
      <c r="H76" s="959"/>
      <c r="I76" s="959"/>
    </row>
    <row r="77" spans="1:9" ht="12.75" customHeight="1" thickTop="1" thickBot="1" x14ac:dyDescent="0.25">
      <c r="A77" s="959"/>
      <c r="B77" s="959"/>
      <c r="C77" s="962"/>
      <c r="D77" s="954"/>
      <c r="E77" s="962"/>
      <c r="F77" s="962"/>
      <c r="G77" s="962"/>
      <c r="H77" s="959"/>
      <c r="I77" s="959"/>
    </row>
    <row r="78" spans="1:9" ht="41.25" customHeight="1" thickBot="1" x14ac:dyDescent="0.25">
      <c r="A78" s="960"/>
      <c r="B78" s="960"/>
      <c r="C78" s="375" t="s">
        <v>364</v>
      </c>
      <c r="D78" s="598" t="s">
        <v>362</v>
      </c>
      <c r="E78" s="375" t="s">
        <v>365</v>
      </c>
      <c r="F78" s="375" t="s">
        <v>366</v>
      </c>
      <c r="G78" s="375" t="s">
        <v>367</v>
      </c>
      <c r="H78" s="959"/>
      <c r="I78" s="960"/>
    </row>
    <row r="79" spans="1:9" ht="20.100000000000001" customHeight="1" x14ac:dyDescent="0.2">
      <c r="A79" s="952" t="s">
        <v>29</v>
      </c>
      <c r="B79" s="364" t="s">
        <v>259</v>
      </c>
      <c r="C79" s="625">
        <v>800000</v>
      </c>
      <c r="D79" s="625">
        <v>0</v>
      </c>
      <c r="E79" s="625">
        <v>0</v>
      </c>
      <c r="F79" s="625">
        <f>(C79+D79-E79)*0%</f>
        <v>0</v>
      </c>
      <c r="G79" s="630">
        <f>C79+D79-E79-F79</f>
        <v>800000</v>
      </c>
      <c r="H79" s="367" t="s">
        <v>260</v>
      </c>
      <c r="I79" s="955" t="s">
        <v>160</v>
      </c>
    </row>
    <row r="80" spans="1:9" ht="20.100000000000001" customHeight="1" x14ac:dyDescent="0.2">
      <c r="A80" s="953"/>
      <c r="B80" s="194" t="s">
        <v>261</v>
      </c>
      <c r="C80" s="626">
        <v>100000</v>
      </c>
      <c r="D80" s="626">
        <v>0</v>
      </c>
      <c r="E80" s="626">
        <v>0</v>
      </c>
      <c r="F80" s="626">
        <f>(C80+D80-E80)*4%</f>
        <v>4000</v>
      </c>
      <c r="G80" s="626">
        <f t="shared" ref="G80:G85" si="5">C80+D80-E80-F80</f>
        <v>96000</v>
      </c>
      <c r="H80" s="366" t="s">
        <v>262</v>
      </c>
      <c r="I80" s="956"/>
    </row>
    <row r="81" spans="1:9" ht="20.100000000000001" customHeight="1" x14ac:dyDescent="0.2">
      <c r="A81" s="953"/>
      <c r="B81" s="194" t="s">
        <v>263</v>
      </c>
      <c r="C81" s="378">
        <v>0</v>
      </c>
      <c r="D81" s="378">
        <v>0</v>
      </c>
      <c r="E81" s="378">
        <v>0</v>
      </c>
      <c r="F81" s="626">
        <f>(C81+D81-E81)*10%</f>
        <v>0</v>
      </c>
      <c r="G81" s="626">
        <f t="shared" si="5"/>
        <v>0</v>
      </c>
      <c r="H81" s="366" t="s">
        <v>264</v>
      </c>
      <c r="I81" s="956"/>
    </row>
    <row r="82" spans="1:9" ht="20.100000000000001" customHeight="1" x14ac:dyDescent="0.2">
      <c r="A82" s="953"/>
      <c r="B82" s="194" t="s">
        <v>265</v>
      </c>
      <c r="C82" s="369">
        <v>0</v>
      </c>
      <c r="D82" s="369">
        <v>0</v>
      </c>
      <c r="E82" s="369">
        <v>0</v>
      </c>
      <c r="F82" s="626">
        <f>(C82+D82-E82)*0%</f>
        <v>0</v>
      </c>
      <c r="G82" s="626">
        <f t="shared" si="5"/>
        <v>0</v>
      </c>
      <c r="H82" s="366" t="s">
        <v>266</v>
      </c>
      <c r="I82" s="956"/>
    </row>
    <row r="83" spans="1:9" ht="20.100000000000001" customHeight="1" x14ac:dyDescent="0.2">
      <c r="A83" s="953"/>
      <c r="B83" s="194" t="s">
        <v>267</v>
      </c>
      <c r="C83" s="369">
        <v>0</v>
      </c>
      <c r="D83" s="369">
        <v>0</v>
      </c>
      <c r="E83" s="369">
        <v>0</v>
      </c>
      <c r="F83" s="626">
        <f>(C83+D83-E83)*0%</f>
        <v>0</v>
      </c>
      <c r="G83" s="626">
        <f t="shared" si="5"/>
        <v>0</v>
      </c>
      <c r="H83" s="366" t="s">
        <v>268</v>
      </c>
      <c r="I83" s="956"/>
    </row>
    <row r="84" spans="1:9" ht="20.100000000000001" customHeight="1" x14ac:dyDescent="0.2">
      <c r="A84" s="953"/>
      <c r="B84" s="194" t="s">
        <v>269</v>
      </c>
      <c r="C84" s="369">
        <v>11750</v>
      </c>
      <c r="D84" s="369">
        <v>0</v>
      </c>
      <c r="E84" s="369">
        <v>0</v>
      </c>
      <c r="F84" s="626">
        <f>(C84+D84-E84)*10%</f>
        <v>1175</v>
      </c>
      <c r="G84" s="626">
        <f t="shared" si="5"/>
        <v>10575</v>
      </c>
      <c r="H84" s="366" t="s">
        <v>270</v>
      </c>
      <c r="I84" s="956"/>
    </row>
    <row r="85" spans="1:9" ht="20.100000000000001" customHeight="1" x14ac:dyDescent="0.2">
      <c r="A85" s="953"/>
      <c r="B85" s="194" t="s">
        <v>19</v>
      </c>
      <c r="C85" s="369">
        <v>2700</v>
      </c>
      <c r="D85" s="369">
        <v>0</v>
      </c>
      <c r="E85" s="369">
        <v>0</v>
      </c>
      <c r="F85" s="626">
        <f>(C85+D85-E85)*20%</f>
        <v>540</v>
      </c>
      <c r="G85" s="631">
        <f t="shared" si="5"/>
        <v>2160</v>
      </c>
      <c r="H85" s="366" t="s">
        <v>271</v>
      </c>
      <c r="I85" s="956"/>
    </row>
    <row r="86" spans="1:9" ht="20.100000000000001" customHeight="1" thickBot="1" x14ac:dyDescent="0.25">
      <c r="A86" s="954"/>
      <c r="B86" s="209" t="s">
        <v>39</v>
      </c>
      <c r="C86" s="379">
        <f>SUM(C79:C85)</f>
        <v>914450</v>
      </c>
      <c r="D86" s="379">
        <f>SUM(D79:D85)</f>
        <v>0</v>
      </c>
      <c r="E86" s="379">
        <f>SUM(E79:E85)</f>
        <v>0</v>
      </c>
      <c r="F86" s="629">
        <f>SUM(F79:F85)</f>
        <v>5715</v>
      </c>
      <c r="G86" s="379">
        <f>SUM(G79:G85)</f>
        <v>908735</v>
      </c>
      <c r="H86" s="368" t="s">
        <v>22</v>
      </c>
      <c r="I86" s="957"/>
    </row>
    <row r="87" spans="1:9" ht="20.100000000000001" customHeight="1" x14ac:dyDescent="0.2">
      <c r="A87" s="952" t="s">
        <v>30</v>
      </c>
      <c r="B87" s="364" t="s">
        <v>259</v>
      </c>
      <c r="C87" s="250" t="s">
        <v>371</v>
      </c>
      <c r="D87" s="250" t="s">
        <v>371</v>
      </c>
      <c r="E87" s="250" t="s">
        <v>371</v>
      </c>
      <c r="F87" s="298" t="s">
        <v>371</v>
      </c>
      <c r="G87" s="250" t="s">
        <v>371</v>
      </c>
      <c r="H87" s="367" t="s">
        <v>260</v>
      </c>
      <c r="I87" s="955" t="s">
        <v>161</v>
      </c>
    </row>
    <row r="88" spans="1:9" ht="20.100000000000001" customHeight="1" x14ac:dyDescent="0.2">
      <c r="A88" s="953"/>
      <c r="B88" s="194" t="s">
        <v>261</v>
      </c>
      <c r="C88" s="250" t="s">
        <v>371</v>
      </c>
      <c r="D88" s="250" t="s">
        <v>371</v>
      </c>
      <c r="E88" s="250" t="s">
        <v>371</v>
      </c>
      <c r="F88" s="250" t="s">
        <v>371</v>
      </c>
      <c r="G88" s="250" t="s">
        <v>371</v>
      </c>
      <c r="H88" s="366" t="s">
        <v>262</v>
      </c>
      <c r="I88" s="956"/>
    </row>
    <row r="89" spans="1:9" ht="20.100000000000001" customHeight="1" x14ac:dyDescent="0.2">
      <c r="A89" s="953"/>
      <c r="B89" s="194" t="s">
        <v>263</v>
      </c>
      <c r="C89" s="250" t="s">
        <v>371</v>
      </c>
      <c r="D89" s="250" t="s">
        <v>371</v>
      </c>
      <c r="E89" s="250" t="s">
        <v>371</v>
      </c>
      <c r="F89" s="250" t="s">
        <v>371</v>
      </c>
      <c r="G89" s="250" t="s">
        <v>371</v>
      </c>
      <c r="H89" s="366" t="s">
        <v>264</v>
      </c>
      <c r="I89" s="956"/>
    </row>
    <row r="90" spans="1:9" ht="20.100000000000001" customHeight="1" x14ac:dyDescent="0.2">
      <c r="A90" s="953"/>
      <c r="B90" s="194" t="s">
        <v>265</v>
      </c>
      <c r="C90" s="250" t="s">
        <v>371</v>
      </c>
      <c r="D90" s="250" t="s">
        <v>371</v>
      </c>
      <c r="E90" s="250" t="s">
        <v>371</v>
      </c>
      <c r="F90" s="250" t="s">
        <v>371</v>
      </c>
      <c r="G90" s="250" t="s">
        <v>371</v>
      </c>
      <c r="H90" s="366" t="s">
        <v>266</v>
      </c>
      <c r="I90" s="956"/>
    </row>
    <row r="91" spans="1:9" ht="20.100000000000001" customHeight="1" x14ac:dyDescent="0.2">
      <c r="A91" s="953"/>
      <c r="B91" s="194" t="s">
        <v>267</v>
      </c>
      <c r="C91" s="250" t="s">
        <v>371</v>
      </c>
      <c r="D91" s="250" t="s">
        <v>371</v>
      </c>
      <c r="E91" s="250" t="s">
        <v>371</v>
      </c>
      <c r="F91" s="250" t="s">
        <v>371</v>
      </c>
      <c r="G91" s="250" t="s">
        <v>371</v>
      </c>
      <c r="H91" s="366" t="s">
        <v>268</v>
      </c>
      <c r="I91" s="956"/>
    </row>
    <row r="92" spans="1:9" ht="20.100000000000001" customHeight="1" x14ac:dyDescent="0.2">
      <c r="A92" s="953"/>
      <c r="B92" s="194" t="s">
        <v>269</v>
      </c>
      <c r="C92" s="250" t="s">
        <v>371</v>
      </c>
      <c r="D92" s="250" t="s">
        <v>371</v>
      </c>
      <c r="E92" s="250" t="s">
        <v>371</v>
      </c>
      <c r="F92" s="250" t="s">
        <v>371</v>
      </c>
      <c r="G92" s="250" t="s">
        <v>371</v>
      </c>
      <c r="H92" s="366" t="s">
        <v>270</v>
      </c>
      <c r="I92" s="956"/>
    </row>
    <row r="93" spans="1:9" ht="20.100000000000001" customHeight="1" x14ac:dyDescent="0.2">
      <c r="A93" s="953"/>
      <c r="B93" s="194" t="s">
        <v>19</v>
      </c>
      <c r="C93" s="250" t="s">
        <v>371</v>
      </c>
      <c r="D93" s="250" t="s">
        <v>371</v>
      </c>
      <c r="E93" s="250" t="s">
        <v>371</v>
      </c>
      <c r="F93" s="250" t="s">
        <v>371</v>
      </c>
      <c r="G93" s="250" t="s">
        <v>371</v>
      </c>
      <c r="H93" s="366" t="s">
        <v>271</v>
      </c>
      <c r="I93" s="956"/>
    </row>
    <row r="94" spans="1:9" ht="20.100000000000001" customHeight="1" thickBot="1" x14ac:dyDescent="0.25">
      <c r="A94" s="954"/>
      <c r="B94" s="209" t="s">
        <v>39</v>
      </c>
      <c r="C94" s="253" t="s">
        <v>371</v>
      </c>
      <c r="D94" s="253" t="s">
        <v>371</v>
      </c>
      <c r="E94" s="253" t="s">
        <v>371</v>
      </c>
      <c r="F94" s="253" t="s">
        <v>371</v>
      </c>
      <c r="G94" s="253" t="s">
        <v>371</v>
      </c>
      <c r="H94" s="368" t="s">
        <v>22</v>
      </c>
      <c r="I94" s="957"/>
    </row>
    <row r="95" spans="1:9" ht="20.100000000000001" customHeight="1" x14ac:dyDescent="0.2">
      <c r="A95" s="952" t="s">
        <v>75</v>
      </c>
      <c r="B95" s="364" t="s">
        <v>259</v>
      </c>
      <c r="C95" s="309">
        <v>0</v>
      </c>
      <c r="D95" s="309">
        <v>0</v>
      </c>
      <c r="E95" s="309">
        <v>0</v>
      </c>
      <c r="F95" s="309">
        <v>0</v>
      </c>
      <c r="G95" s="309">
        <v>0</v>
      </c>
      <c r="H95" s="367" t="s">
        <v>260</v>
      </c>
      <c r="I95" s="955" t="s">
        <v>165</v>
      </c>
    </row>
    <row r="96" spans="1:9" ht="20.100000000000001" customHeight="1" x14ac:dyDescent="0.2">
      <c r="A96" s="953"/>
      <c r="B96" s="194" t="s">
        <v>261</v>
      </c>
      <c r="C96" s="250">
        <v>0</v>
      </c>
      <c r="D96" s="250">
        <v>0</v>
      </c>
      <c r="E96" s="250">
        <v>0</v>
      </c>
      <c r="F96" s="250">
        <v>0</v>
      </c>
      <c r="G96" s="250">
        <v>0</v>
      </c>
      <c r="H96" s="366" t="s">
        <v>262</v>
      </c>
      <c r="I96" s="956"/>
    </row>
    <row r="97" spans="1:9" ht="20.100000000000001" customHeight="1" x14ac:dyDescent="0.2">
      <c r="A97" s="953"/>
      <c r="B97" s="194" t="s">
        <v>263</v>
      </c>
      <c r="C97" s="250">
        <v>26900</v>
      </c>
      <c r="D97" s="250">
        <v>3550</v>
      </c>
      <c r="E97" s="250">
        <v>2900</v>
      </c>
      <c r="F97" s="250">
        <f>(C97+D97-E97)*10%</f>
        <v>2755</v>
      </c>
      <c r="G97" s="250">
        <f>C97+D97-E97-F97</f>
        <v>24795</v>
      </c>
      <c r="H97" s="366" t="s">
        <v>264</v>
      </c>
      <c r="I97" s="956"/>
    </row>
    <row r="98" spans="1:9" ht="20.100000000000001" customHeight="1" x14ac:dyDescent="0.2">
      <c r="A98" s="953"/>
      <c r="B98" s="194" t="s">
        <v>265</v>
      </c>
      <c r="C98" s="250">
        <v>0</v>
      </c>
      <c r="D98" s="250">
        <v>0</v>
      </c>
      <c r="E98" s="250">
        <v>0</v>
      </c>
      <c r="F98" s="250">
        <v>0</v>
      </c>
      <c r="G98" s="250">
        <v>0</v>
      </c>
      <c r="H98" s="366" t="s">
        <v>266</v>
      </c>
      <c r="I98" s="956"/>
    </row>
    <row r="99" spans="1:9" ht="20.100000000000001" customHeight="1" x14ac:dyDescent="0.2">
      <c r="A99" s="953"/>
      <c r="B99" s="194" t="s">
        <v>267</v>
      </c>
      <c r="C99" s="250">
        <v>2520</v>
      </c>
      <c r="D99" s="250">
        <v>1150</v>
      </c>
      <c r="E99" s="250">
        <v>740</v>
      </c>
      <c r="F99" s="250">
        <f>(C99+D99-E99)*20%</f>
        <v>586</v>
      </c>
      <c r="G99" s="250">
        <f>C99+D99-E99-F99</f>
        <v>2344</v>
      </c>
      <c r="H99" s="366" t="s">
        <v>268</v>
      </c>
      <c r="I99" s="956"/>
    </row>
    <row r="100" spans="1:9" ht="20.100000000000001" customHeight="1" x14ac:dyDescent="0.2">
      <c r="A100" s="953"/>
      <c r="B100" s="194" t="s">
        <v>269</v>
      </c>
      <c r="C100" s="250">
        <v>73000</v>
      </c>
      <c r="D100" s="250">
        <v>8600</v>
      </c>
      <c r="E100" s="250">
        <v>2650</v>
      </c>
      <c r="F100" s="250">
        <f>(C100+D100-E100)*10%</f>
        <v>7895</v>
      </c>
      <c r="G100" s="250">
        <f>C100+D100-E100-F100</f>
        <v>71055</v>
      </c>
      <c r="H100" s="366" t="s">
        <v>270</v>
      </c>
      <c r="I100" s="956"/>
    </row>
    <row r="101" spans="1:9" ht="20.100000000000001" customHeight="1" x14ac:dyDescent="0.2">
      <c r="A101" s="953"/>
      <c r="B101" s="194" t="s">
        <v>19</v>
      </c>
      <c r="C101" s="250">
        <v>0</v>
      </c>
      <c r="D101" s="250">
        <v>0</v>
      </c>
      <c r="E101" s="250">
        <v>0</v>
      </c>
      <c r="F101" s="250">
        <v>0</v>
      </c>
      <c r="G101" s="250">
        <v>0</v>
      </c>
      <c r="H101" s="366" t="s">
        <v>271</v>
      </c>
      <c r="I101" s="956"/>
    </row>
    <row r="102" spans="1:9" ht="20.100000000000001" customHeight="1" thickBot="1" x14ac:dyDescent="0.25">
      <c r="A102" s="954"/>
      <c r="B102" s="209" t="s">
        <v>39</v>
      </c>
      <c r="C102" s="253">
        <f>SUM(C95:C101)</f>
        <v>102420</v>
      </c>
      <c r="D102" s="253">
        <f>SUM(D95:D101)</f>
        <v>13300</v>
      </c>
      <c r="E102" s="253">
        <f>SUM(E95:E101)</f>
        <v>6290</v>
      </c>
      <c r="F102" s="253">
        <f>SUM(F95:F101)</f>
        <v>11236</v>
      </c>
      <c r="G102" s="253">
        <f>SUM(G95:G101)</f>
        <v>98194</v>
      </c>
      <c r="H102" s="368" t="s">
        <v>22</v>
      </c>
      <c r="I102" s="957"/>
    </row>
    <row r="103" spans="1:9" ht="20.100000000000001" customHeight="1" x14ac:dyDescent="0.2">
      <c r="A103" s="191"/>
      <c r="B103" s="208"/>
      <c r="C103" s="540"/>
      <c r="D103" s="540"/>
      <c r="E103" s="540"/>
      <c r="F103" s="540"/>
      <c r="G103" s="540"/>
      <c r="H103" s="189"/>
      <c r="I103" s="205"/>
    </row>
    <row r="104" spans="1:9" ht="24" customHeight="1" thickBot="1" x14ac:dyDescent="0.25">
      <c r="A104" s="542" t="s">
        <v>443</v>
      </c>
      <c r="B104" s="542"/>
      <c r="C104" s="541"/>
      <c r="D104" s="541"/>
      <c r="E104" s="541"/>
      <c r="F104" s="541"/>
      <c r="G104" s="541"/>
      <c r="H104" s="207"/>
      <c r="I104" s="539" t="s">
        <v>445</v>
      </c>
    </row>
    <row r="105" spans="1:9" ht="24.75" customHeight="1" thickTop="1" thickBot="1" x14ac:dyDescent="0.25">
      <c r="A105" s="958" t="s">
        <v>0</v>
      </c>
      <c r="B105" s="958" t="s">
        <v>258</v>
      </c>
      <c r="C105" s="961" t="s">
        <v>384</v>
      </c>
      <c r="D105" s="964" t="s">
        <v>385</v>
      </c>
      <c r="E105" s="961" t="s">
        <v>386</v>
      </c>
      <c r="F105" s="961" t="s">
        <v>387</v>
      </c>
      <c r="G105" s="961" t="s">
        <v>388</v>
      </c>
      <c r="H105" s="958" t="s">
        <v>363</v>
      </c>
      <c r="I105" s="958" t="s">
        <v>152</v>
      </c>
    </row>
    <row r="106" spans="1:9" ht="9" customHeight="1" thickTop="1" thickBot="1" x14ac:dyDescent="0.25">
      <c r="A106" s="959"/>
      <c r="B106" s="959"/>
      <c r="C106" s="958"/>
      <c r="D106" s="953"/>
      <c r="E106" s="958"/>
      <c r="F106" s="958"/>
      <c r="G106" s="958"/>
      <c r="H106" s="959"/>
      <c r="I106" s="959"/>
    </row>
    <row r="107" spans="1:9" ht="7.5" customHeight="1" thickTop="1" thickBot="1" x14ac:dyDescent="0.25">
      <c r="A107" s="959"/>
      <c r="B107" s="959"/>
      <c r="C107" s="962"/>
      <c r="D107" s="954"/>
      <c r="E107" s="962"/>
      <c r="F107" s="962"/>
      <c r="G107" s="962"/>
      <c r="H107" s="959"/>
      <c r="I107" s="959"/>
    </row>
    <row r="108" spans="1:9" ht="41.25" customHeight="1" thickBot="1" x14ac:dyDescent="0.25">
      <c r="A108" s="960"/>
      <c r="B108" s="960"/>
      <c r="C108" s="375" t="s">
        <v>364</v>
      </c>
      <c r="D108" s="598" t="s">
        <v>362</v>
      </c>
      <c r="E108" s="375" t="s">
        <v>365</v>
      </c>
      <c r="F108" s="363" t="s">
        <v>366</v>
      </c>
      <c r="G108" s="363" t="s">
        <v>367</v>
      </c>
      <c r="H108" s="959"/>
      <c r="I108" s="960"/>
    </row>
    <row r="109" spans="1:9" ht="20.100000000000001" customHeight="1" x14ac:dyDescent="0.2">
      <c r="A109" s="952" t="s">
        <v>76</v>
      </c>
      <c r="B109" s="364" t="s">
        <v>259</v>
      </c>
      <c r="C109" s="625">
        <v>1920000</v>
      </c>
      <c r="D109" s="625">
        <v>0</v>
      </c>
      <c r="E109" s="625">
        <v>0</v>
      </c>
      <c r="F109" s="625">
        <f>(C109+D109-E109)*0%</f>
        <v>0</v>
      </c>
      <c r="G109" s="625">
        <f>C109+D109-E109-F109</f>
        <v>1920000</v>
      </c>
      <c r="H109" s="367" t="s">
        <v>260</v>
      </c>
      <c r="I109" s="955" t="s">
        <v>166</v>
      </c>
    </row>
    <row r="110" spans="1:9" ht="20.100000000000001" customHeight="1" x14ac:dyDescent="0.2">
      <c r="A110" s="953"/>
      <c r="B110" s="194" t="s">
        <v>261</v>
      </c>
      <c r="C110" s="626">
        <v>1620000</v>
      </c>
      <c r="D110" s="626">
        <v>61000</v>
      </c>
      <c r="E110" s="626">
        <v>0</v>
      </c>
      <c r="F110" s="626">
        <f>(C110+D110-E110)*4%</f>
        <v>67240</v>
      </c>
      <c r="G110" s="631">
        <f t="shared" ref="G110:G116" si="6">C110+D110-E110-F110</f>
        <v>1613760</v>
      </c>
      <c r="H110" s="366" t="s">
        <v>262</v>
      </c>
      <c r="I110" s="956"/>
    </row>
    <row r="111" spans="1:9" ht="20.100000000000001" customHeight="1" x14ac:dyDescent="0.2">
      <c r="A111" s="953"/>
      <c r="B111" s="194" t="s">
        <v>263</v>
      </c>
      <c r="C111" s="378">
        <v>43900</v>
      </c>
      <c r="D111" s="378">
        <v>2000</v>
      </c>
      <c r="E111" s="378">
        <v>0</v>
      </c>
      <c r="F111" s="626">
        <f>(C111+D111-E111)*10%</f>
        <v>4590</v>
      </c>
      <c r="G111" s="626">
        <f t="shared" si="6"/>
        <v>41310</v>
      </c>
      <c r="H111" s="366" t="s">
        <v>264</v>
      </c>
      <c r="I111" s="956"/>
    </row>
    <row r="112" spans="1:9" ht="20.100000000000001" customHeight="1" x14ac:dyDescent="0.2">
      <c r="A112" s="953"/>
      <c r="B112" s="194" t="s">
        <v>265</v>
      </c>
      <c r="C112" s="369">
        <v>0</v>
      </c>
      <c r="D112" s="369">
        <v>0</v>
      </c>
      <c r="E112" s="369">
        <v>0</v>
      </c>
      <c r="F112" s="626">
        <f>(C112+D112-E112)*0%</f>
        <v>0</v>
      </c>
      <c r="G112" s="626">
        <f t="shared" si="6"/>
        <v>0</v>
      </c>
      <c r="H112" s="366" t="s">
        <v>266</v>
      </c>
      <c r="I112" s="956"/>
    </row>
    <row r="113" spans="1:9" ht="20.100000000000001" customHeight="1" x14ac:dyDescent="0.2">
      <c r="A113" s="953"/>
      <c r="B113" s="194" t="s">
        <v>267</v>
      </c>
      <c r="C113" s="369">
        <v>50490</v>
      </c>
      <c r="D113" s="369">
        <v>0</v>
      </c>
      <c r="E113" s="369">
        <v>0</v>
      </c>
      <c r="F113" s="626">
        <f>(C113+D113-E113)*20%</f>
        <v>10098</v>
      </c>
      <c r="G113" s="626">
        <f t="shared" si="6"/>
        <v>40392</v>
      </c>
      <c r="H113" s="366" t="s">
        <v>268</v>
      </c>
      <c r="I113" s="956"/>
    </row>
    <row r="114" spans="1:9" ht="20.100000000000001" customHeight="1" x14ac:dyDescent="0.2">
      <c r="A114" s="953"/>
      <c r="B114" s="194" t="s">
        <v>269</v>
      </c>
      <c r="C114" s="369">
        <v>644000</v>
      </c>
      <c r="D114" s="369">
        <v>105000</v>
      </c>
      <c r="E114" s="369">
        <v>28000</v>
      </c>
      <c r="F114" s="626">
        <f>(C114+D114-E114)*10%</f>
        <v>72100</v>
      </c>
      <c r="G114" s="626">
        <f t="shared" si="6"/>
        <v>648900</v>
      </c>
      <c r="H114" s="366" t="s">
        <v>270</v>
      </c>
      <c r="I114" s="956"/>
    </row>
    <row r="115" spans="1:9" ht="20.100000000000001" customHeight="1" x14ac:dyDescent="0.2">
      <c r="A115" s="953"/>
      <c r="B115" s="194" t="s">
        <v>19</v>
      </c>
      <c r="C115" s="369">
        <v>0</v>
      </c>
      <c r="D115" s="369">
        <v>0</v>
      </c>
      <c r="E115" s="369">
        <v>0</v>
      </c>
      <c r="F115" s="626">
        <f>(C115+D115-E115)*0%</f>
        <v>0</v>
      </c>
      <c r="G115" s="626">
        <f t="shared" si="6"/>
        <v>0</v>
      </c>
      <c r="H115" s="366" t="s">
        <v>271</v>
      </c>
      <c r="I115" s="956"/>
    </row>
    <row r="116" spans="1:9" ht="20.100000000000001" customHeight="1" thickBot="1" x14ac:dyDescent="0.25">
      <c r="A116" s="954"/>
      <c r="B116" s="209" t="s">
        <v>39</v>
      </c>
      <c r="C116" s="379">
        <f>SUM(C109:C115)</f>
        <v>4278390</v>
      </c>
      <c r="D116" s="379">
        <f>SUM(D109:D115)</f>
        <v>168000</v>
      </c>
      <c r="E116" s="379">
        <f>SUM(E109:E115)</f>
        <v>28000</v>
      </c>
      <c r="F116" s="629">
        <f>SUM(F109:F115)</f>
        <v>154028</v>
      </c>
      <c r="G116" s="629">
        <f t="shared" si="6"/>
        <v>4264362</v>
      </c>
      <c r="H116" s="368" t="s">
        <v>22</v>
      </c>
      <c r="I116" s="957"/>
    </row>
    <row r="117" spans="1:9" ht="20.100000000000001" customHeight="1" x14ac:dyDescent="0.2">
      <c r="A117" s="952" t="s">
        <v>33</v>
      </c>
      <c r="B117" s="364" t="s">
        <v>259</v>
      </c>
      <c r="C117" s="625">
        <v>0</v>
      </c>
      <c r="D117" s="625">
        <v>0</v>
      </c>
      <c r="E117" s="625">
        <v>0</v>
      </c>
      <c r="F117" s="631">
        <v>0</v>
      </c>
      <c r="G117" s="631">
        <v>0</v>
      </c>
      <c r="H117" s="367" t="s">
        <v>260</v>
      </c>
      <c r="I117" s="955" t="s">
        <v>167</v>
      </c>
    </row>
    <row r="118" spans="1:9" ht="20.100000000000001" customHeight="1" x14ac:dyDescent="0.2">
      <c r="A118" s="953"/>
      <c r="B118" s="194" t="s">
        <v>261</v>
      </c>
      <c r="C118" s="626">
        <v>65000</v>
      </c>
      <c r="D118" s="626">
        <v>500</v>
      </c>
      <c r="E118" s="626">
        <v>0</v>
      </c>
      <c r="F118" s="632">
        <f>(C118+D118-E118)*4%</f>
        <v>2620</v>
      </c>
      <c r="G118" s="632">
        <f>C118+D118-E118-F118</f>
        <v>62880</v>
      </c>
      <c r="H118" s="366" t="s">
        <v>262</v>
      </c>
      <c r="I118" s="956"/>
    </row>
    <row r="119" spans="1:9" ht="20.100000000000001" customHeight="1" x14ac:dyDescent="0.2">
      <c r="A119" s="953"/>
      <c r="B119" s="194" t="s">
        <v>263</v>
      </c>
      <c r="C119" s="378">
        <v>15410</v>
      </c>
      <c r="D119" s="378">
        <v>1045</v>
      </c>
      <c r="E119" s="378">
        <v>0</v>
      </c>
      <c r="F119" s="632">
        <f>(C119+D119-E119)*10%</f>
        <v>1645.5</v>
      </c>
      <c r="G119" s="632">
        <f>C119+D119-E119-F119</f>
        <v>14809.5</v>
      </c>
      <c r="H119" s="366" t="s">
        <v>264</v>
      </c>
      <c r="I119" s="956"/>
    </row>
    <row r="120" spans="1:9" ht="20.100000000000001" customHeight="1" x14ac:dyDescent="0.2">
      <c r="A120" s="953"/>
      <c r="B120" s="194" t="s">
        <v>265</v>
      </c>
      <c r="C120" s="369">
        <v>21600</v>
      </c>
      <c r="D120" s="369">
        <v>200</v>
      </c>
      <c r="E120" s="369">
        <v>0</v>
      </c>
      <c r="F120" s="632">
        <f>(C120+D120-E120)*10%</f>
        <v>2180</v>
      </c>
      <c r="G120" s="632">
        <f>C120+D120-E120-F120</f>
        <v>19620</v>
      </c>
      <c r="H120" s="366" t="s">
        <v>266</v>
      </c>
      <c r="I120" s="956"/>
    </row>
    <row r="121" spans="1:9" ht="20.100000000000001" customHeight="1" x14ac:dyDescent="0.2">
      <c r="A121" s="953"/>
      <c r="B121" s="194" t="s">
        <v>267</v>
      </c>
      <c r="C121" s="369">
        <v>0</v>
      </c>
      <c r="D121" s="369">
        <v>0</v>
      </c>
      <c r="E121" s="369">
        <v>0</v>
      </c>
      <c r="F121" s="632">
        <f>(C121+D121-E121)*4%</f>
        <v>0</v>
      </c>
      <c r="G121" s="369">
        <v>0</v>
      </c>
      <c r="H121" s="366" t="s">
        <v>268</v>
      </c>
      <c r="I121" s="956"/>
    </row>
    <row r="122" spans="1:9" ht="20.100000000000001" customHeight="1" x14ac:dyDescent="0.2">
      <c r="A122" s="953"/>
      <c r="B122" s="194" t="s">
        <v>269</v>
      </c>
      <c r="C122" s="369">
        <v>103500</v>
      </c>
      <c r="D122" s="369">
        <v>1270</v>
      </c>
      <c r="E122" s="369">
        <v>1658</v>
      </c>
      <c r="F122" s="632">
        <f>(C122+D122-E122)*10%</f>
        <v>10311.200000000001</v>
      </c>
      <c r="G122" s="633">
        <f>C122+D122-E122-F122</f>
        <v>92800.8</v>
      </c>
      <c r="H122" s="366" t="s">
        <v>270</v>
      </c>
      <c r="I122" s="956"/>
    </row>
    <row r="123" spans="1:9" ht="20.100000000000001" customHeight="1" x14ac:dyDescent="0.2">
      <c r="A123" s="953"/>
      <c r="B123" s="194" t="s">
        <v>19</v>
      </c>
      <c r="C123" s="369">
        <v>0</v>
      </c>
      <c r="D123" s="369">
        <v>0</v>
      </c>
      <c r="E123" s="369">
        <v>0</v>
      </c>
      <c r="F123" s="632">
        <f>(C123+D123-E123)*4%</f>
        <v>0</v>
      </c>
      <c r="G123" s="369">
        <v>0</v>
      </c>
      <c r="H123" s="366" t="s">
        <v>271</v>
      </c>
      <c r="I123" s="956"/>
    </row>
    <row r="124" spans="1:9" ht="20.100000000000001" customHeight="1" thickBot="1" x14ac:dyDescent="0.25">
      <c r="A124" s="954"/>
      <c r="B124" s="209" t="s">
        <v>39</v>
      </c>
      <c r="C124" s="379">
        <f>SUM(C117:C123)</f>
        <v>205510</v>
      </c>
      <c r="D124" s="379">
        <f>SUM(D117:D123)</f>
        <v>3015</v>
      </c>
      <c r="E124" s="379">
        <f>SUM(E117:E123)</f>
        <v>1658</v>
      </c>
      <c r="F124" s="607">
        <f>SUM(F117:F123)</f>
        <v>16756.7</v>
      </c>
      <c r="G124" s="607">
        <f>SUM(G117:G123)</f>
        <v>190110.3</v>
      </c>
      <c r="H124" s="368" t="s">
        <v>22</v>
      </c>
      <c r="I124" s="957"/>
    </row>
    <row r="125" spans="1:9" ht="20.100000000000001" customHeight="1" x14ac:dyDescent="0.2">
      <c r="A125" s="952" t="s">
        <v>34</v>
      </c>
      <c r="B125" s="364" t="s">
        <v>259</v>
      </c>
      <c r="C125" s="625">
        <v>0</v>
      </c>
      <c r="D125" s="625">
        <v>0</v>
      </c>
      <c r="E125" s="625">
        <v>0</v>
      </c>
      <c r="F125" s="625">
        <v>0</v>
      </c>
      <c r="G125" s="625">
        <v>0</v>
      </c>
      <c r="H125" s="367" t="s">
        <v>260</v>
      </c>
      <c r="I125" s="955" t="s">
        <v>168</v>
      </c>
    </row>
    <row r="126" spans="1:9" ht="20.100000000000001" customHeight="1" x14ac:dyDescent="0.2">
      <c r="A126" s="953"/>
      <c r="B126" s="194" t="s">
        <v>261</v>
      </c>
      <c r="C126" s="626">
        <v>50000</v>
      </c>
      <c r="D126" s="626">
        <v>0</v>
      </c>
      <c r="E126" s="626">
        <v>0</v>
      </c>
      <c r="F126" s="626">
        <f>(C126+D126-E126)*4%</f>
        <v>2000</v>
      </c>
      <c r="G126" s="626">
        <f t="shared" ref="G126:G131" si="7">C126+D126-E126-F126</f>
        <v>48000</v>
      </c>
      <c r="H126" s="366" t="s">
        <v>262</v>
      </c>
      <c r="I126" s="956"/>
    </row>
    <row r="127" spans="1:9" ht="20.100000000000001" customHeight="1" x14ac:dyDescent="0.2">
      <c r="A127" s="953"/>
      <c r="B127" s="194" t="s">
        <v>263</v>
      </c>
      <c r="C127" s="378">
        <v>2000</v>
      </c>
      <c r="D127" s="378">
        <v>0</v>
      </c>
      <c r="E127" s="378">
        <v>0</v>
      </c>
      <c r="F127" s="626">
        <f>(C127+D127-E127)*10%</f>
        <v>200</v>
      </c>
      <c r="G127" s="626">
        <f t="shared" si="7"/>
        <v>1800</v>
      </c>
      <c r="H127" s="366" t="s">
        <v>264</v>
      </c>
      <c r="I127" s="956"/>
    </row>
    <row r="128" spans="1:9" ht="20.100000000000001" customHeight="1" x14ac:dyDescent="0.2">
      <c r="A128" s="953"/>
      <c r="B128" s="194" t="s">
        <v>265</v>
      </c>
      <c r="C128" s="369">
        <v>0</v>
      </c>
      <c r="D128" s="369">
        <v>0</v>
      </c>
      <c r="E128" s="369">
        <v>0</v>
      </c>
      <c r="F128" s="369">
        <v>0</v>
      </c>
      <c r="G128" s="626">
        <f t="shared" si="7"/>
        <v>0</v>
      </c>
      <c r="H128" s="366" t="s">
        <v>266</v>
      </c>
      <c r="I128" s="956"/>
    </row>
    <row r="129" spans="1:9" ht="20.100000000000001" customHeight="1" x14ac:dyDescent="0.2">
      <c r="A129" s="953"/>
      <c r="B129" s="194" t="s">
        <v>267</v>
      </c>
      <c r="C129" s="369">
        <v>3000</v>
      </c>
      <c r="D129" s="369">
        <v>500</v>
      </c>
      <c r="E129" s="369">
        <v>500</v>
      </c>
      <c r="F129" s="369">
        <f>(C129+D129-E129)*20%</f>
        <v>600</v>
      </c>
      <c r="G129" s="626">
        <f t="shared" si="7"/>
        <v>2400</v>
      </c>
      <c r="H129" s="366" t="s">
        <v>268</v>
      </c>
      <c r="I129" s="956"/>
    </row>
    <row r="130" spans="1:9" ht="20.100000000000001" customHeight="1" x14ac:dyDescent="0.2">
      <c r="A130" s="953"/>
      <c r="B130" s="194" t="s">
        <v>269</v>
      </c>
      <c r="C130" s="369">
        <v>67000</v>
      </c>
      <c r="D130" s="369">
        <v>2570</v>
      </c>
      <c r="E130" s="369">
        <v>1000</v>
      </c>
      <c r="F130" s="369">
        <f>(C130+D130-E130)*10%</f>
        <v>6857</v>
      </c>
      <c r="G130" s="626">
        <f t="shared" si="7"/>
        <v>61713</v>
      </c>
      <c r="H130" s="366" t="s">
        <v>270</v>
      </c>
      <c r="I130" s="956"/>
    </row>
    <row r="131" spans="1:9" ht="20.100000000000001" customHeight="1" x14ac:dyDescent="0.2">
      <c r="A131" s="953"/>
      <c r="B131" s="194" t="s">
        <v>19</v>
      </c>
      <c r="C131" s="369">
        <v>360</v>
      </c>
      <c r="D131" s="369">
        <v>0</v>
      </c>
      <c r="E131" s="369">
        <v>0</v>
      </c>
      <c r="F131" s="369">
        <f>(C131+D131-E131)*20%</f>
        <v>72</v>
      </c>
      <c r="G131" s="626">
        <f t="shared" si="7"/>
        <v>288</v>
      </c>
      <c r="H131" s="366" t="s">
        <v>271</v>
      </c>
      <c r="I131" s="956"/>
    </row>
    <row r="132" spans="1:9" ht="20.100000000000001" customHeight="1" thickBot="1" x14ac:dyDescent="0.25">
      <c r="A132" s="954"/>
      <c r="B132" s="209" t="s">
        <v>39</v>
      </c>
      <c r="C132" s="379">
        <f>SUM(C125:C131)</f>
        <v>122360</v>
      </c>
      <c r="D132" s="379">
        <f>SUM(D125:D131)</f>
        <v>3070</v>
      </c>
      <c r="E132" s="379">
        <f>SUM(E125:E131)</f>
        <v>1500</v>
      </c>
      <c r="F132" s="379">
        <f>SUM(F125:F131)</f>
        <v>9729</v>
      </c>
      <c r="G132" s="379">
        <f>SUM(G125:G131)</f>
        <v>114201</v>
      </c>
      <c r="H132" s="368" t="s">
        <v>22</v>
      </c>
      <c r="I132" s="957"/>
    </row>
    <row r="133" spans="1:9" ht="15" customHeight="1" x14ac:dyDescent="0.2">
      <c r="A133" s="952" t="s">
        <v>35</v>
      </c>
      <c r="B133" s="364" t="s">
        <v>259</v>
      </c>
      <c r="C133" s="250" t="s">
        <v>371</v>
      </c>
      <c r="D133" s="250" t="s">
        <v>371</v>
      </c>
      <c r="E133" s="250" t="s">
        <v>371</v>
      </c>
      <c r="F133" s="298" t="s">
        <v>371</v>
      </c>
      <c r="G133" s="250" t="s">
        <v>371</v>
      </c>
      <c r="H133" s="367" t="s">
        <v>260</v>
      </c>
      <c r="I133" s="955" t="s">
        <v>170</v>
      </c>
    </row>
    <row r="134" spans="1:9" ht="15" customHeight="1" x14ac:dyDescent="0.2">
      <c r="A134" s="953"/>
      <c r="B134" s="194" t="s">
        <v>261</v>
      </c>
      <c r="C134" s="250" t="s">
        <v>371</v>
      </c>
      <c r="D134" s="250" t="s">
        <v>371</v>
      </c>
      <c r="E134" s="250" t="s">
        <v>371</v>
      </c>
      <c r="F134" s="250" t="s">
        <v>371</v>
      </c>
      <c r="G134" s="250" t="s">
        <v>371</v>
      </c>
      <c r="H134" s="366" t="s">
        <v>262</v>
      </c>
      <c r="I134" s="956"/>
    </row>
    <row r="135" spans="1:9" ht="15" customHeight="1" x14ac:dyDescent="0.2">
      <c r="A135" s="953"/>
      <c r="B135" s="194" t="s">
        <v>263</v>
      </c>
      <c r="C135" s="250" t="s">
        <v>371</v>
      </c>
      <c r="D135" s="250" t="s">
        <v>371</v>
      </c>
      <c r="E135" s="250" t="s">
        <v>371</v>
      </c>
      <c r="F135" s="250" t="s">
        <v>371</v>
      </c>
      <c r="G135" s="250" t="s">
        <v>371</v>
      </c>
      <c r="H135" s="366" t="s">
        <v>264</v>
      </c>
      <c r="I135" s="956"/>
    </row>
    <row r="136" spans="1:9" ht="15" customHeight="1" x14ac:dyDescent="0.2">
      <c r="A136" s="953"/>
      <c r="B136" s="194" t="s">
        <v>265</v>
      </c>
      <c r="C136" s="250" t="s">
        <v>371</v>
      </c>
      <c r="D136" s="250" t="s">
        <v>371</v>
      </c>
      <c r="E136" s="250" t="s">
        <v>371</v>
      </c>
      <c r="F136" s="250" t="s">
        <v>371</v>
      </c>
      <c r="G136" s="250" t="s">
        <v>371</v>
      </c>
      <c r="H136" s="366" t="s">
        <v>266</v>
      </c>
      <c r="I136" s="956"/>
    </row>
    <row r="137" spans="1:9" ht="15" customHeight="1" x14ac:dyDescent="0.2">
      <c r="A137" s="953"/>
      <c r="B137" s="194" t="s">
        <v>267</v>
      </c>
      <c r="C137" s="250" t="s">
        <v>371</v>
      </c>
      <c r="D137" s="250" t="s">
        <v>371</v>
      </c>
      <c r="E137" s="250" t="s">
        <v>371</v>
      </c>
      <c r="F137" s="250" t="s">
        <v>371</v>
      </c>
      <c r="G137" s="250" t="s">
        <v>371</v>
      </c>
      <c r="H137" s="366" t="s">
        <v>268</v>
      </c>
      <c r="I137" s="956"/>
    </row>
    <row r="138" spans="1:9" ht="15" customHeight="1" x14ac:dyDescent="0.2">
      <c r="A138" s="953"/>
      <c r="B138" s="194" t="s">
        <v>269</v>
      </c>
      <c r="C138" s="250" t="s">
        <v>371</v>
      </c>
      <c r="D138" s="250" t="s">
        <v>371</v>
      </c>
      <c r="E138" s="250" t="s">
        <v>371</v>
      </c>
      <c r="F138" s="250" t="s">
        <v>371</v>
      </c>
      <c r="G138" s="250" t="s">
        <v>371</v>
      </c>
      <c r="H138" s="366" t="s">
        <v>270</v>
      </c>
      <c r="I138" s="956"/>
    </row>
    <row r="139" spans="1:9" ht="15" customHeight="1" x14ac:dyDescent="0.2">
      <c r="A139" s="953"/>
      <c r="B139" s="194" t="s">
        <v>19</v>
      </c>
      <c r="C139" s="250" t="s">
        <v>371</v>
      </c>
      <c r="D139" s="250" t="s">
        <v>371</v>
      </c>
      <c r="E139" s="250" t="s">
        <v>371</v>
      </c>
      <c r="F139" s="250" t="s">
        <v>371</v>
      </c>
      <c r="G139" s="250" t="s">
        <v>371</v>
      </c>
      <c r="H139" s="366" t="s">
        <v>271</v>
      </c>
      <c r="I139" s="956"/>
    </row>
    <row r="140" spans="1:9" ht="15" customHeight="1" thickBot="1" x14ac:dyDescent="0.25">
      <c r="A140" s="954"/>
      <c r="B140" s="209" t="s">
        <v>39</v>
      </c>
      <c r="C140" s="251" t="s">
        <v>371</v>
      </c>
      <c r="D140" s="251" t="s">
        <v>371</v>
      </c>
      <c r="E140" s="251" t="s">
        <v>371</v>
      </c>
      <c r="F140" s="251" t="s">
        <v>371</v>
      </c>
      <c r="G140" s="251" t="s">
        <v>371</v>
      </c>
      <c r="H140" s="368" t="s">
        <v>22</v>
      </c>
      <c r="I140" s="957"/>
    </row>
    <row r="141" spans="1:9" ht="31.5" customHeight="1" thickBot="1" x14ac:dyDescent="0.25">
      <c r="A141" s="542" t="s">
        <v>444</v>
      </c>
      <c r="B141" s="477"/>
      <c r="C141" s="199"/>
      <c r="D141" s="199"/>
      <c r="E141" s="199"/>
      <c r="F141" s="199"/>
      <c r="G141" s="199"/>
      <c r="H141" s="199"/>
      <c r="I141" s="539" t="s">
        <v>445</v>
      </c>
    </row>
    <row r="142" spans="1:9" ht="23.25" customHeight="1" thickTop="1" thickBot="1" x14ac:dyDescent="0.25">
      <c r="A142" s="958" t="s">
        <v>0</v>
      </c>
      <c r="B142" s="958" t="s">
        <v>258</v>
      </c>
      <c r="C142" s="961" t="s">
        <v>384</v>
      </c>
      <c r="D142" s="964" t="s">
        <v>385</v>
      </c>
      <c r="E142" s="961" t="s">
        <v>386</v>
      </c>
      <c r="F142" s="961" t="s">
        <v>387</v>
      </c>
      <c r="G142" s="961" t="s">
        <v>388</v>
      </c>
      <c r="H142" s="958" t="s">
        <v>363</v>
      </c>
      <c r="I142" s="967" t="s">
        <v>152</v>
      </c>
    </row>
    <row r="143" spans="1:9" ht="23.25" customHeight="1" thickTop="1" thickBot="1" x14ac:dyDescent="0.25">
      <c r="A143" s="959"/>
      <c r="B143" s="959"/>
      <c r="C143" s="958"/>
      <c r="D143" s="953"/>
      <c r="E143" s="958"/>
      <c r="F143" s="958"/>
      <c r="G143" s="958"/>
      <c r="H143" s="959"/>
      <c r="I143" s="968"/>
    </row>
    <row r="144" spans="1:9" ht="23.25" customHeight="1" thickTop="1" thickBot="1" x14ac:dyDescent="0.25">
      <c r="A144" s="959"/>
      <c r="B144" s="959"/>
      <c r="C144" s="962"/>
      <c r="D144" s="954"/>
      <c r="E144" s="962"/>
      <c r="F144" s="962"/>
      <c r="G144" s="962"/>
      <c r="H144" s="959"/>
      <c r="I144" s="968"/>
    </row>
    <row r="145" spans="1:9" ht="39" customHeight="1" thickBot="1" x14ac:dyDescent="0.25">
      <c r="A145" s="960"/>
      <c r="B145" s="960"/>
      <c r="C145" s="375" t="s">
        <v>364</v>
      </c>
      <c r="D145" s="603" t="s">
        <v>362</v>
      </c>
      <c r="E145" s="375" t="s">
        <v>365</v>
      </c>
      <c r="F145" s="375" t="s">
        <v>366</v>
      </c>
      <c r="G145" s="375" t="s">
        <v>367</v>
      </c>
      <c r="H145" s="959"/>
      <c r="I145" s="969"/>
    </row>
    <row r="146" spans="1:9" ht="20.100000000000001" customHeight="1" x14ac:dyDescent="0.2">
      <c r="A146" s="952" t="s">
        <v>36</v>
      </c>
      <c r="B146" s="364" t="s">
        <v>259</v>
      </c>
      <c r="C146" s="250">
        <v>0</v>
      </c>
      <c r="D146" s="250">
        <v>0</v>
      </c>
      <c r="E146" s="250">
        <v>0</v>
      </c>
      <c r="F146" s="250">
        <v>0</v>
      </c>
      <c r="G146" s="250">
        <v>0</v>
      </c>
      <c r="H146" s="367" t="s">
        <v>260</v>
      </c>
      <c r="I146" s="955" t="s">
        <v>171</v>
      </c>
    </row>
    <row r="147" spans="1:9" ht="20.100000000000001" customHeight="1" x14ac:dyDescent="0.2">
      <c r="A147" s="953"/>
      <c r="B147" s="194" t="s">
        <v>261</v>
      </c>
      <c r="C147" s="250">
        <v>0</v>
      </c>
      <c r="D147" s="250">
        <v>0</v>
      </c>
      <c r="E147" s="250">
        <v>0</v>
      </c>
      <c r="F147" s="250">
        <v>0</v>
      </c>
      <c r="G147" s="250">
        <v>0</v>
      </c>
      <c r="H147" s="366" t="s">
        <v>262</v>
      </c>
      <c r="I147" s="956"/>
    </row>
    <row r="148" spans="1:9" ht="20.100000000000001" customHeight="1" x14ac:dyDescent="0.2">
      <c r="A148" s="953"/>
      <c r="B148" s="194" t="s">
        <v>263</v>
      </c>
      <c r="C148" s="250">
        <v>0</v>
      </c>
      <c r="D148" s="250">
        <v>0</v>
      </c>
      <c r="E148" s="250">
        <v>0</v>
      </c>
      <c r="F148" s="250">
        <v>0</v>
      </c>
      <c r="G148" s="250">
        <v>0</v>
      </c>
      <c r="H148" s="366" t="s">
        <v>264</v>
      </c>
      <c r="I148" s="956"/>
    </row>
    <row r="149" spans="1:9" ht="20.100000000000001" customHeight="1" x14ac:dyDescent="0.2">
      <c r="A149" s="953"/>
      <c r="B149" s="194" t="s">
        <v>265</v>
      </c>
      <c r="C149" s="250">
        <v>0</v>
      </c>
      <c r="D149" s="250">
        <v>0</v>
      </c>
      <c r="E149" s="250">
        <v>0</v>
      </c>
      <c r="F149" s="250">
        <v>0</v>
      </c>
      <c r="G149" s="250">
        <v>0</v>
      </c>
      <c r="H149" s="366" t="s">
        <v>266</v>
      </c>
      <c r="I149" s="956"/>
    </row>
    <row r="150" spans="1:9" ht="20.100000000000001" customHeight="1" x14ac:dyDescent="0.2">
      <c r="A150" s="953"/>
      <c r="B150" s="194" t="s">
        <v>267</v>
      </c>
      <c r="C150" s="250">
        <v>0</v>
      </c>
      <c r="D150" s="250">
        <v>0</v>
      </c>
      <c r="E150" s="250">
        <v>0</v>
      </c>
      <c r="F150" s="250">
        <v>0</v>
      </c>
      <c r="G150" s="250">
        <v>0</v>
      </c>
      <c r="H150" s="366" t="s">
        <v>268</v>
      </c>
      <c r="I150" s="956"/>
    </row>
    <row r="151" spans="1:9" ht="20.100000000000001" customHeight="1" x14ac:dyDescent="0.2">
      <c r="A151" s="953"/>
      <c r="B151" s="194" t="s">
        <v>269</v>
      </c>
      <c r="C151" s="250">
        <v>0</v>
      </c>
      <c r="D151" s="250">
        <v>0</v>
      </c>
      <c r="E151" s="250">
        <v>0</v>
      </c>
      <c r="F151" s="250">
        <v>0</v>
      </c>
      <c r="G151" s="250">
        <v>0</v>
      </c>
      <c r="H151" s="366" t="s">
        <v>270</v>
      </c>
      <c r="I151" s="956"/>
    </row>
    <row r="152" spans="1:9" ht="20.100000000000001" customHeight="1" x14ac:dyDescent="0.2">
      <c r="A152" s="953"/>
      <c r="B152" s="194" t="s">
        <v>19</v>
      </c>
      <c r="C152" s="250">
        <v>0</v>
      </c>
      <c r="D152" s="250">
        <v>0</v>
      </c>
      <c r="E152" s="250">
        <v>0</v>
      </c>
      <c r="F152" s="250">
        <v>0</v>
      </c>
      <c r="G152" s="250">
        <v>0</v>
      </c>
      <c r="H152" s="366" t="s">
        <v>271</v>
      </c>
      <c r="I152" s="956"/>
    </row>
    <row r="153" spans="1:9" ht="20.100000000000001" customHeight="1" thickBot="1" x14ac:dyDescent="0.25">
      <c r="A153" s="954"/>
      <c r="B153" s="209" t="s">
        <v>39</v>
      </c>
      <c r="C153" s="250">
        <v>0</v>
      </c>
      <c r="D153" s="250">
        <v>0</v>
      </c>
      <c r="E153" s="250">
        <v>0</v>
      </c>
      <c r="F153" s="250">
        <v>0</v>
      </c>
      <c r="G153" s="250">
        <v>0</v>
      </c>
      <c r="H153" s="368" t="s">
        <v>22</v>
      </c>
      <c r="I153" s="957"/>
    </row>
    <row r="154" spans="1:9" ht="20.100000000000001" customHeight="1" x14ac:dyDescent="0.2">
      <c r="A154" s="952" t="s">
        <v>37</v>
      </c>
      <c r="B154" s="364" t="s">
        <v>259</v>
      </c>
      <c r="C154" s="618">
        <v>0</v>
      </c>
      <c r="D154" s="618">
        <v>0</v>
      </c>
      <c r="E154" s="618">
        <v>0</v>
      </c>
      <c r="F154" s="618">
        <v>0</v>
      </c>
      <c r="G154" s="618">
        <v>0</v>
      </c>
      <c r="H154" s="367" t="s">
        <v>260</v>
      </c>
      <c r="I154" s="955" t="s">
        <v>173</v>
      </c>
    </row>
    <row r="155" spans="1:9" ht="20.100000000000001" customHeight="1" x14ac:dyDescent="0.2">
      <c r="A155" s="953"/>
      <c r="B155" s="194" t="s">
        <v>261</v>
      </c>
      <c r="C155" s="619">
        <v>0</v>
      </c>
      <c r="D155" s="619">
        <v>0</v>
      </c>
      <c r="E155" s="619">
        <v>0</v>
      </c>
      <c r="F155" s="619">
        <v>0</v>
      </c>
      <c r="G155" s="619">
        <v>0</v>
      </c>
      <c r="H155" s="366" t="s">
        <v>262</v>
      </c>
      <c r="I155" s="956"/>
    </row>
    <row r="156" spans="1:9" ht="20.100000000000001" customHeight="1" x14ac:dyDescent="0.2">
      <c r="A156" s="953"/>
      <c r="B156" s="194" t="s">
        <v>263</v>
      </c>
      <c r="C156" s="378">
        <v>45180</v>
      </c>
      <c r="D156" s="378">
        <v>3770</v>
      </c>
      <c r="E156" s="378">
        <v>1880</v>
      </c>
      <c r="F156" s="378">
        <f>(C156+D156-E156)*10%</f>
        <v>4707</v>
      </c>
      <c r="G156" s="378">
        <f>C156+D156-E156-F156</f>
        <v>42363</v>
      </c>
      <c r="H156" s="366" t="s">
        <v>264</v>
      </c>
      <c r="I156" s="956"/>
    </row>
    <row r="157" spans="1:9" ht="20.100000000000001" customHeight="1" x14ac:dyDescent="0.2">
      <c r="A157" s="953"/>
      <c r="B157" s="194" t="s">
        <v>265</v>
      </c>
      <c r="C157" s="369">
        <v>0</v>
      </c>
      <c r="D157" s="369">
        <v>0</v>
      </c>
      <c r="E157" s="369">
        <v>0</v>
      </c>
      <c r="F157" s="369">
        <v>0</v>
      </c>
      <c r="G157" s="369">
        <v>0</v>
      </c>
      <c r="H157" s="366" t="s">
        <v>266</v>
      </c>
      <c r="I157" s="956"/>
    </row>
    <row r="158" spans="1:9" ht="20.100000000000001" customHeight="1" x14ac:dyDescent="0.2">
      <c r="A158" s="953"/>
      <c r="B158" s="194" t="s">
        <v>267</v>
      </c>
      <c r="C158" s="369">
        <v>0</v>
      </c>
      <c r="D158" s="369">
        <v>0</v>
      </c>
      <c r="E158" s="369">
        <v>0</v>
      </c>
      <c r="F158" s="369">
        <v>0</v>
      </c>
      <c r="G158" s="369">
        <v>0</v>
      </c>
      <c r="H158" s="366" t="s">
        <v>268</v>
      </c>
      <c r="I158" s="956"/>
    </row>
    <row r="159" spans="1:9" ht="20.100000000000001" customHeight="1" x14ac:dyDescent="0.2">
      <c r="A159" s="953"/>
      <c r="B159" s="194" t="s">
        <v>269</v>
      </c>
      <c r="C159" s="369">
        <v>159320</v>
      </c>
      <c r="D159" s="369">
        <v>21185</v>
      </c>
      <c r="E159" s="369">
        <v>7070</v>
      </c>
      <c r="F159" s="633">
        <f>(C159+D159-E159)*10%</f>
        <v>17343.5</v>
      </c>
      <c r="G159" s="633">
        <f>C159+D159-E159-F159</f>
        <v>156091.5</v>
      </c>
      <c r="H159" s="366" t="s">
        <v>270</v>
      </c>
      <c r="I159" s="956"/>
    </row>
    <row r="160" spans="1:9" ht="20.100000000000001" customHeight="1" x14ac:dyDescent="0.2">
      <c r="A160" s="953"/>
      <c r="B160" s="194" t="s">
        <v>19</v>
      </c>
      <c r="C160" s="369">
        <v>21905</v>
      </c>
      <c r="D160" s="369">
        <v>5290</v>
      </c>
      <c r="E160" s="369">
        <v>2015</v>
      </c>
      <c r="F160" s="633">
        <f>(C160+D160-E160)*20%</f>
        <v>5036</v>
      </c>
      <c r="G160" s="633">
        <f>C160+D160-E160-F160</f>
        <v>20144</v>
      </c>
      <c r="H160" s="366" t="s">
        <v>271</v>
      </c>
      <c r="I160" s="956"/>
    </row>
    <row r="161" spans="1:9" ht="20.100000000000001" customHeight="1" thickBot="1" x14ac:dyDescent="0.25">
      <c r="A161" s="954"/>
      <c r="B161" s="209" t="s">
        <v>39</v>
      </c>
      <c r="C161" s="604">
        <f>SUM(C154:C160)</f>
        <v>226405</v>
      </c>
      <c r="D161" s="604">
        <f>SUM(D154:D160)</f>
        <v>30245</v>
      </c>
      <c r="E161" s="604">
        <f>SUM(E154:E160)</f>
        <v>10965</v>
      </c>
      <c r="F161" s="607">
        <f>SUM(F154:F160)</f>
        <v>27086.5</v>
      </c>
      <c r="G161" s="635">
        <f>C161+D161-E161-F161</f>
        <v>218598.5</v>
      </c>
      <c r="H161" s="368" t="s">
        <v>22</v>
      </c>
      <c r="I161" s="957"/>
    </row>
    <row r="162" spans="1:9" ht="20.100000000000001" customHeight="1" x14ac:dyDescent="0.2">
      <c r="A162" s="952" t="s">
        <v>273</v>
      </c>
      <c r="B162" s="364" t="s">
        <v>259</v>
      </c>
      <c r="C162" s="618">
        <f t="shared" ref="C162:E169" si="8">SUM(C154,C125,C117,C109,C95,C79,C60,C52,C24,C16,C8)</f>
        <v>3435000</v>
      </c>
      <c r="D162" s="618">
        <f t="shared" si="8"/>
        <v>0</v>
      </c>
      <c r="E162" s="618">
        <f t="shared" si="8"/>
        <v>0</v>
      </c>
      <c r="F162" s="620">
        <f>(C162+D162-E162)*0%</f>
        <v>0</v>
      </c>
      <c r="G162" s="634">
        <f>C162+D162-E162-F162</f>
        <v>3435000</v>
      </c>
      <c r="H162" s="367" t="s">
        <v>260</v>
      </c>
      <c r="I162" s="955" t="s">
        <v>379</v>
      </c>
    </row>
    <row r="163" spans="1:9" ht="20.100000000000001" customHeight="1" x14ac:dyDescent="0.2">
      <c r="A163" s="953"/>
      <c r="B163" s="194" t="s">
        <v>261</v>
      </c>
      <c r="C163" s="619">
        <f t="shared" si="8"/>
        <v>10054750</v>
      </c>
      <c r="D163" s="619">
        <f t="shared" si="8"/>
        <v>84300</v>
      </c>
      <c r="E163" s="619">
        <f t="shared" si="8"/>
        <v>0</v>
      </c>
      <c r="F163" s="621">
        <f>(C163+D163-E163)*4%</f>
        <v>405562</v>
      </c>
      <c r="G163" s="621">
        <f t="shared" ref="G163:G168" si="9">C163+D163-E163-F163</f>
        <v>9733488</v>
      </c>
      <c r="H163" s="366" t="s">
        <v>262</v>
      </c>
      <c r="I163" s="956"/>
    </row>
    <row r="164" spans="1:9" ht="20.100000000000001" customHeight="1" x14ac:dyDescent="0.2">
      <c r="A164" s="953"/>
      <c r="B164" s="194" t="s">
        <v>263</v>
      </c>
      <c r="C164" s="619">
        <f t="shared" si="8"/>
        <v>606473</v>
      </c>
      <c r="D164" s="619">
        <f t="shared" si="8"/>
        <v>37965</v>
      </c>
      <c r="E164" s="619">
        <f t="shared" si="8"/>
        <v>7850</v>
      </c>
      <c r="F164" s="621">
        <f>(C164+D164-E164)*10%</f>
        <v>63658.8</v>
      </c>
      <c r="G164" s="621">
        <f t="shared" si="9"/>
        <v>572929.19999999995</v>
      </c>
      <c r="H164" s="366" t="s">
        <v>264</v>
      </c>
      <c r="I164" s="956"/>
    </row>
    <row r="165" spans="1:9" ht="20.100000000000001" customHeight="1" x14ac:dyDescent="0.2">
      <c r="A165" s="953"/>
      <c r="B165" s="194" t="s">
        <v>265</v>
      </c>
      <c r="C165" s="619">
        <f t="shared" si="8"/>
        <v>212350</v>
      </c>
      <c r="D165" s="619">
        <f t="shared" si="8"/>
        <v>200</v>
      </c>
      <c r="E165" s="619">
        <f t="shared" si="8"/>
        <v>0</v>
      </c>
      <c r="F165" s="621">
        <f>(C165+D165-E165)*10%</f>
        <v>21255</v>
      </c>
      <c r="G165" s="621">
        <f t="shared" si="9"/>
        <v>191295</v>
      </c>
      <c r="H165" s="366" t="s">
        <v>266</v>
      </c>
      <c r="I165" s="956"/>
    </row>
    <row r="166" spans="1:9" ht="20.100000000000001" customHeight="1" x14ac:dyDescent="0.2">
      <c r="A166" s="953"/>
      <c r="B166" s="194" t="s">
        <v>267</v>
      </c>
      <c r="C166" s="619">
        <f t="shared" si="8"/>
        <v>246064</v>
      </c>
      <c r="D166" s="619">
        <f t="shared" si="8"/>
        <v>28785</v>
      </c>
      <c r="E166" s="619">
        <f t="shared" si="8"/>
        <v>2835</v>
      </c>
      <c r="F166" s="621">
        <f>(C166+D166-E166)*20%</f>
        <v>54402.8</v>
      </c>
      <c r="G166" s="621">
        <f t="shared" si="9"/>
        <v>217611.2</v>
      </c>
      <c r="H166" s="366" t="s">
        <v>268</v>
      </c>
      <c r="I166" s="956"/>
    </row>
    <row r="167" spans="1:9" ht="20.100000000000001" customHeight="1" x14ac:dyDescent="0.2">
      <c r="A167" s="953"/>
      <c r="B167" s="194" t="s">
        <v>269</v>
      </c>
      <c r="C167" s="619">
        <f t="shared" si="8"/>
        <v>5476720</v>
      </c>
      <c r="D167" s="619">
        <f t="shared" si="8"/>
        <v>276125</v>
      </c>
      <c r="E167" s="619">
        <f t="shared" si="8"/>
        <v>49628</v>
      </c>
      <c r="F167" s="621">
        <f>(C167+D167-E167)*10%</f>
        <v>570321.70000000007</v>
      </c>
      <c r="G167" s="621">
        <f t="shared" si="9"/>
        <v>5132895.3</v>
      </c>
      <c r="H167" s="366" t="s">
        <v>270</v>
      </c>
      <c r="I167" s="956"/>
    </row>
    <row r="168" spans="1:9" ht="20.100000000000001" customHeight="1" thickBot="1" x14ac:dyDescent="0.25">
      <c r="A168" s="953"/>
      <c r="B168" s="445" t="s">
        <v>19</v>
      </c>
      <c r="C168" s="636">
        <f t="shared" si="8"/>
        <v>337723</v>
      </c>
      <c r="D168" s="636">
        <f t="shared" si="8"/>
        <v>20650</v>
      </c>
      <c r="E168" s="636">
        <f t="shared" si="8"/>
        <v>3795</v>
      </c>
      <c r="F168" s="637">
        <f>(C168+D168-E168)*20%</f>
        <v>70915.600000000006</v>
      </c>
      <c r="G168" s="637">
        <f t="shared" si="9"/>
        <v>283662.40000000002</v>
      </c>
      <c r="H168" s="623" t="s">
        <v>271</v>
      </c>
      <c r="I168" s="956"/>
    </row>
    <row r="169" spans="1:9" ht="20.100000000000001" customHeight="1" thickBot="1" x14ac:dyDescent="0.25">
      <c r="A169" s="965"/>
      <c r="B169" s="638" t="s">
        <v>39</v>
      </c>
      <c r="C169" s="639">
        <f t="shared" si="8"/>
        <v>20369080</v>
      </c>
      <c r="D169" s="639">
        <f t="shared" si="8"/>
        <v>448025</v>
      </c>
      <c r="E169" s="639">
        <f t="shared" si="8"/>
        <v>64108</v>
      </c>
      <c r="F169" s="640">
        <f>SUM(F162:F168)</f>
        <v>1186115.9000000001</v>
      </c>
      <c r="G169" s="640">
        <f>SUM(G162:G168)</f>
        <v>19566881.099999998</v>
      </c>
      <c r="H169" s="641" t="s">
        <v>22</v>
      </c>
      <c r="I169" s="966"/>
    </row>
    <row r="170" spans="1:9" ht="15.75" thickTop="1" x14ac:dyDescent="0.2">
      <c r="C170" s="206"/>
      <c r="D170" s="206"/>
      <c r="E170" s="206"/>
      <c r="F170" s="206"/>
      <c r="G170" s="206"/>
    </row>
    <row r="171" spans="1:9" ht="15" x14ac:dyDescent="0.2">
      <c r="C171" s="206"/>
      <c r="D171" s="206"/>
      <c r="E171" s="206"/>
      <c r="F171" s="206"/>
      <c r="G171" s="206"/>
    </row>
  </sheetData>
  <mergeCells count="80">
    <mergeCell ref="G142:G144"/>
    <mergeCell ref="A142:A145"/>
    <mergeCell ref="B142:B145"/>
    <mergeCell ref="A162:A169"/>
    <mergeCell ref="I162:I169"/>
    <mergeCell ref="A146:A153"/>
    <mergeCell ref="I146:I153"/>
    <mergeCell ref="A154:A161"/>
    <mergeCell ref="I154:I161"/>
    <mergeCell ref="H142:H145"/>
    <mergeCell ref="I142:I145"/>
    <mergeCell ref="D142:D144"/>
    <mergeCell ref="C142:C144"/>
    <mergeCell ref="E142:E144"/>
    <mergeCell ref="F142:F144"/>
    <mergeCell ref="I133:I140"/>
    <mergeCell ref="B105:B108"/>
    <mergeCell ref="H105:H108"/>
    <mergeCell ref="I105:I108"/>
    <mergeCell ref="G105:G107"/>
    <mergeCell ref="I117:I124"/>
    <mergeCell ref="I125:I132"/>
    <mergeCell ref="C105:C107"/>
    <mergeCell ref="E105:E107"/>
    <mergeCell ref="F105:F107"/>
    <mergeCell ref="A95:A102"/>
    <mergeCell ref="I95:I102"/>
    <mergeCell ref="A109:A116"/>
    <mergeCell ref="I109:I116"/>
    <mergeCell ref="A105:A108"/>
    <mergeCell ref="D105:D107"/>
    <mergeCell ref="C75:C77"/>
    <mergeCell ref="E75:E77"/>
    <mergeCell ref="F75:F77"/>
    <mergeCell ref="G75:G77"/>
    <mergeCell ref="H75:H78"/>
    <mergeCell ref="D75:D77"/>
    <mergeCell ref="A44:A51"/>
    <mergeCell ref="I44:I51"/>
    <mergeCell ref="A8:A15"/>
    <mergeCell ref="I8:I15"/>
    <mergeCell ref="A16:A23"/>
    <mergeCell ref="I16:I23"/>
    <mergeCell ref="A40:A43"/>
    <mergeCell ref="B40:B43"/>
    <mergeCell ref="C40:C42"/>
    <mergeCell ref="D40:D42"/>
    <mergeCell ref="A24:A31"/>
    <mergeCell ref="A87:A94"/>
    <mergeCell ref="A75:A78"/>
    <mergeCell ref="B75:B78"/>
    <mergeCell ref="A1:I1"/>
    <mergeCell ref="A2:I2"/>
    <mergeCell ref="A3:H3"/>
    <mergeCell ref="C4:C6"/>
    <mergeCell ref="G4:G6"/>
    <mergeCell ref="A4:A7"/>
    <mergeCell ref="B4:B7"/>
    <mergeCell ref="H4:H7"/>
    <mergeCell ref="I4:I7"/>
    <mergeCell ref="E4:E6"/>
    <mergeCell ref="F4:F6"/>
    <mergeCell ref="D4:D6"/>
    <mergeCell ref="I24:I31"/>
    <mergeCell ref="A133:A140"/>
    <mergeCell ref="A117:A124"/>
    <mergeCell ref="A125:A132"/>
    <mergeCell ref="I79:I86"/>
    <mergeCell ref="I40:I43"/>
    <mergeCell ref="A52:A59"/>
    <mergeCell ref="I52:I59"/>
    <mergeCell ref="A60:A67"/>
    <mergeCell ref="I60:I67"/>
    <mergeCell ref="E40:E42"/>
    <mergeCell ref="F40:F42"/>
    <mergeCell ref="G40:G42"/>
    <mergeCell ref="H40:H43"/>
    <mergeCell ref="I75:I78"/>
    <mergeCell ref="A79:A86"/>
    <mergeCell ref="I87:I94"/>
  </mergeCells>
  <printOptions horizontalCentered="1"/>
  <pageMargins left="0.39370078740157483" right="0.39370078740157483" top="0.59055118110236227" bottom="0.39370078740157483" header="0.59055118110236227" footer="0.39370078740157483"/>
  <pageSetup paperSize="9" scale="75" firstPageNumber="50" orientation="landscape" r:id="rId1"/>
  <rowBreaks count="3" manualBreakCount="3">
    <brk id="73" max="8" man="1"/>
    <brk id="103" max="8" man="1"/>
    <brk id="140" max="8" man="1"/>
  </rowBreaks>
  <ignoredErrors>
    <ignoredError sqref="C59:E59 C161:E161" formulaRange="1"/>
    <ignoredError sqref="F12:F13 F20:F21 F28 F56:F57 F64:F65 G59 F111 F113 F121:F122 F130 F166:F16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M125"/>
  <sheetViews>
    <sheetView rightToLeft="1" view="pageBreakPreview" zoomScale="80" zoomScaleSheetLayoutView="80" workbookViewId="0">
      <selection activeCell="M15" sqref="M15"/>
    </sheetView>
  </sheetViews>
  <sheetFormatPr defaultColWidth="9.125" defaultRowHeight="14.25" x14ac:dyDescent="0.2"/>
  <cols>
    <col min="1" max="1" width="11.125" style="25" customWidth="1"/>
    <col min="2" max="2" width="19.625" style="25" customWidth="1"/>
    <col min="3" max="3" width="12.75" style="25" customWidth="1"/>
    <col min="4" max="4" width="12.375" style="25" customWidth="1"/>
    <col min="5" max="5" width="11.875" style="25" customWidth="1"/>
    <col min="6" max="6" width="12" style="25" customWidth="1"/>
    <col min="7" max="7" width="13.75" style="25" customWidth="1"/>
    <col min="8" max="8" width="11.625" style="25" customWidth="1"/>
    <col min="9" max="9" width="27.875" style="25" customWidth="1"/>
    <col min="10" max="10" width="17" style="25" customWidth="1"/>
    <col min="11" max="16384" width="9.125" style="25"/>
  </cols>
  <sheetData>
    <row r="1" spans="1:13" ht="32.25" customHeight="1" x14ac:dyDescent="0.25">
      <c r="A1" s="717" t="s">
        <v>397</v>
      </c>
      <c r="B1" s="717"/>
      <c r="C1" s="717"/>
      <c r="D1" s="717"/>
      <c r="E1" s="717"/>
      <c r="F1" s="717"/>
      <c r="G1" s="717"/>
      <c r="H1" s="717"/>
      <c r="I1" s="717"/>
      <c r="J1" s="717"/>
      <c r="K1" s="26"/>
      <c r="L1" s="26"/>
      <c r="M1" s="26"/>
    </row>
    <row r="2" spans="1:13" ht="24.75" customHeight="1" x14ac:dyDescent="0.25">
      <c r="A2" s="718" t="s">
        <v>447</v>
      </c>
      <c r="B2" s="718"/>
      <c r="C2" s="718"/>
      <c r="D2" s="718"/>
      <c r="E2" s="718"/>
      <c r="F2" s="718"/>
      <c r="G2" s="718"/>
      <c r="H2" s="718"/>
      <c r="I2" s="718"/>
      <c r="J2" s="718"/>
      <c r="K2" s="26"/>
      <c r="L2" s="26"/>
      <c r="M2" s="26"/>
    </row>
    <row r="3" spans="1:13" ht="35.25" customHeight="1" thickBot="1" x14ac:dyDescent="0.3">
      <c r="A3" s="493" t="s">
        <v>274</v>
      </c>
      <c r="C3" s="27"/>
      <c r="D3" s="27"/>
      <c r="E3" s="27"/>
      <c r="F3" s="27"/>
      <c r="G3" s="27"/>
      <c r="H3" s="28"/>
      <c r="J3" s="494" t="s">
        <v>275</v>
      </c>
      <c r="K3" s="26"/>
      <c r="L3" s="26"/>
      <c r="M3" s="26"/>
    </row>
    <row r="4" spans="1:13" ht="27.75" customHeight="1" thickTop="1" x14ac:dyDescent="0.25">
      <c r="A4" s="719" t="s">
        <v>0</v>
      </c>
      <c r="B4" s="721" t="s">
        <v>1</v>
      </c>
      <c r="C4" s="723" t="s">
        <v>38</v>
      </c>
      <c r="D4" s="723"/>
      <c r="E4" s="723"/>
      <c r="F4" s="723"/>
      <c r="G4" s="723"/>
      <c r="H4" s="721" t="s">
        <v>39</v>
      </c>
      <c r="I4" s="721" t="s">
        <v>6</v>
      </c>
      <c r="J4" s="711" t="s">
        <v>152</v>
      </c>
      <c r="K4" s="26"/>
      <c r="L4" s="26"/>
      <c r="M4" s="26"/>
    </row>
    <row r="5" spans="1:13" ht="21.95" customHeight="1" x14ac:dyDescent="0.2">
      <c r="A5" s="720"/>
      <c r="B5" s="722"/>
      <c r="C5" s="30" t="s">
        <v>398</v>
      </c>
      <c r="D5" s="29" t="s">
        <v>372</v>
      </c>
      <c r="E5" s="30" t="s">
        <v>373</v>
      </c>
      <c r="F5" s="29" t="s">
        <v>374</v>
      </c>
      <c r="G5" s="29" t="s">
        <v>375</v>
      </c>
      <c r="H5" s="724"/>
      <c r="I5" s="722"/>
      <c r="J5" s="712"/>
    </row>
    <row r="6" spans="1:13" ht="37.5" customHeight="1" thickBot="1" x14ac:dyDescent="0.25">
      <c r="A6" s="720"/>
      <c r="B6" s="722"/>
      <c r="C6" s="486" t="s">
        <v>40</v>
      </c>
      <c r="D6" s="32"/>
      <c r="E6" s="32"/>
      <c r="F6" s="32"/>
      <c r="G6" s="31" t="s">
        <v>399</v>
      </c>
      <c r="H6" s="31" t="s">
        <v>318</v>
      </c>
      <c r="I6" s="725"/>
      <c r="J6" s="713"/>
    </row>
    <row r="7" spans="1:13" ht="30" customHeight="1" x14ac:dyDescent="0.2">
      <c r="A7" s="726" t="s">
        <v>41</v>
      </c>
      <c r="B7" s="546" t="s">
        <v>11</v>
      </c>
      <c r="C7" s="5">
        <v>0</v>
      </c>
      <c r="D7" s="5">
        <v>0</v>
      </c>
      <c r="E7" s="5">
        <v>0</v>
      </c>
      <c r="F7" s="5">
        <v>13</v>
      </c>
      <c r="G7" s="5">
        <v>65</v>
      </c>
      <c r="H7" s="43">
        <f>SUM(C7:G7)</f>
        <v>78</v>
      </c>
      <c r="I7" s="34" t="s">
        <v>12</v>
      </c>
      <c r="J7" s="700" t="s">
        <v>319</v>
      </c>
    </row>
    <row r="8" spans="1:13" ht="30" customHeight="1" x14ac:dyDescent="0.2">
      <c r="A8" s="727"/>
      <c r="B8" s="547" t="s">
        <v>13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f>SUM(C8:G8)</f>
        <v>0</v>
      </c>
      <c r="I8" s="34" t="s">
        <v>309</v>
      </c>
      <c r="J8" s="701"/>
    </row>
    <row r="9" spans="1:13" ht="30" customHeight="1" x14ac:dyDescent="0.2">
      <c r="A9" s="727"/>
      <c r="B9" s="547" t="s">
        <v>15</v>
      </c>
      <c r="C9" s="7">
        <v>0</v>
      </c>
      <c r="D9" s="7">
        <v>52</v>
      </c>
      <c r="E9" s="7">
        <v>169</v>
      </c>
      <c r="F9" s="7">
        <v>130</v>
      </c>
      <c r="G9" s="7">
        <v>312</v>
      </c>
      <c r="H9" s="7">
        <f>SUM(C9:G9)</f>
        <v>663</v>
      </c>
      <c r="I9" s="34" t="s">
        <v>16</v>
      </c>
      <c r="J9" s="701"/>
    </row>
    <row r="10" spans="1:13" ht="30" customHeight="1" x14ac:dyDescent="0.2">
      <c r="A10" s="727"/>
      <c r="B10" s="547" t="s">
        <v>17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f>SUM(C10:G10)</f>
        <v>0</v>
      </c>
      <c r="I10" s="34" t="s">
        <v>18</v>
      </c>
      <c r="J10" s="701"/>
    </row>
    <row r="11" spans="1:13" ht="30" customHeight="1" x14ac:dyDescent="0.2">
      <c r="A11" s="727"/>
      <c r="B11" s="547" t="s">
        <v>19</v>
      </c>
      <c r="C11" s="7">
        <v>0</v>
      </c>
      <c r="D11" s="7">
        <v>13</v>
      </c>
      <c r="E11" s="7">
        <v>0</v>
      </c>
      <c r="F11" s="7">
        <v>13</v>
      </c>
      <c r="G11" s="7">
        <v>0</v>
      </c>
      <c r="H11" s="18">
        <f>SUM(C11:G11)</f>
        <v>26</v>
      </c>
      <c r="I11" s="34" t="s">
        <v>20</v>
      </c>
      <c r="J11" s="701"/>
    </row>
    <row r="12" spans="1:13" ht="30" customHeight="1" thickBot="1" x14ac:dyDescent="0.25">
      <c r="A12" s="728"/>
      <c r="B12" s="548" t="s">
        <v>21</v>
      </c>
      <c r="C12" s="35">
        <f t="shared" ref="C12:H12" si="0">SUM(C7:C11)</f>
        <v>0</v>
      </c>
      <c r="D12" s="35">
        <f t="shared" si="0"/>
        <v>65</v>
      </c>
      <c r="E12" s="35">
        <f t="shared" si="0"/>
        <v>169</v>
      </c>
      <c r="F12" s="35">
        <f t="shared" si="0"/>
        <v>156</v>
      </c>
      <c r="G12" s="35">
        <f t="shared" si="0"/>
        <v>377</v>
      </c>
      <c r="H12" s="35">
        <f t="shared" si="0"/>
        <v>767</v>
      </c>
      <c r="I12" s="36" t="s">
        <v>311</v>
      </c>
      <c r="J12" s="702"/>
    </row>
    <row r="13" spans="1:13" ht="30" customHeight="1" x14ac:dyDescent="0.2">
      <c r="A13" s="700" t="s">
        <v>23</v>
      </c>
      <c r="B13" s="549" t="s">
        <v>11</v>
      </c>
      <c r="C13" s="7">
        <v>91</v>
      </c>
      <c r="D13" s="7">
        <v>39</v>
      </c>
      <c r="E13" s="7">
        <v>13</v>
      </c>
      <c r="F13" s="7">
        <v>0</v>
      </c>
      <c r="G13" s="7">
        <v>26</v>
      </c>
      <c r="H13" s="7">
        <f t="shared" ref="H13:H23" si="1">SUM(C13:G13)</f>
        <v>169</v>
      </c>
      <c r="I13" s="34" t="s">
        <v>12</v>
      </c>
      <c r="J13" s="700" t="s">
        <v>155</v>
      </c>
    </row>
    <row r="14" spans="1:13" ht="30" customHeight="1" x14ac:dyDescent="0.2">
      <c r="A14" s="701"/>
      <c r="B14" s="549" t="s">
        <v>13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f t="shared" si="1"/>
        <v>0</v>
      </c>
      <c r="I14" s="34" t="s">
        <v>309</v>
      </c>
      <c r="J14" s="701"/>
    </row>
    <row r="15" spans="1:13" ht="30" customHeight="1" x14ac:dyDescent="0.2">
      <c r="A15" s="701"/>
      <c r="B15" s="549" t="s">
        <v>15</v>
      </c>
      <c r="C15" s="7">
        <v>234</v>
      </c>
      <c r="D15" s="7">
        <v>104</v>
      </c>
      <c r="E15" s="7">
        <v>0</v>
      </c>
      <c r="F15" s="7">
        <v>0</v>
      </c>
      <c r="G15" s="7">
        <v>0</v>
      </c>
      <c r="H15" s="7">
        <f t="shared" si="1"/>
        <v>338</v>
      </c>
      <c r="I15" s="34" t="s">
        <v>16</v>
      </c>
      <c r="J15" s="701"/>
    </row>
    <row r="16" spans="1:13" ht="30" customHeight="1" x14ac:dyDescent="0.2">
      <c r="A16" s="701"/>
      <c r="B16" s="549" t="s">
        <v>17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f t="shared" si="1"/>
        <v>0</v>
      </c>
      <c r="I16" s="34" t="s">
        <v>18</v>
      </c>
      <c r="J16" s="701"/>
    </row>
    <row r="17" spans="1:10" ht="30" customHeight="1" x14ac:dyDescent="0.2">
      <c r="A17" s="701"/>
      <c r="B17" s="549" t="s">
        <v>19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f t="shared" si="1"/>
        <v>0</v>
      </c>
      <c r="I17" s="34" t="s">
        <v>20</v>
      </c>
      <c r="J17" s="701"/>
    </row>
    <row r="18" spans="1:10" ht="30" customHeight="1" thickBot="1" x14ac:dyDescent="0.25">
      <c r="A18" s="702"/>
      <c r="B18" s="550" t="s">
        <v>21</v>
      </c>
      <c r="C18" s="38">
        <f>SUM(C13:C17)</f>
        <v>325</v>
      </c>
      <c r="D18" s="38">
        <f>SUM(D13:D17)</f>
        <v>143</v>
      </c>
      <c r="E18" s="38">
        <f>SUM(E13:E17)</f>
        <v>13</v>
      </c>
      <c r="F18" s="38">
        <f>SUM(F13:F17)</f>
        <v>0</v>
      </c>
      <c r="G18" s="38">
        <f>SUM(G13:G17)</f>
        <v>26</v>
      </c>
      <c r="H18" s="7">
        <f t="shared" si="1"/>
        <v>507</v>
      </c>
      <c r="I18" s="39" t="s">
        <v>311</v>
      </c>
      <c r="J18" s="701"/>
    </row>
    <row r="19" spans="1:10" ht="30" customHeight="1" x14ac:dyDescent="0.2">
      <c r="A19" s="700" t="s">
        <v>25</v>
      </c>
      <c r="B19" s="551" t="s">
        <v>11</v>
      </c>
      <c r="C19" s="5">
        <v>13</v>
      </c>
      <c r="D19" s="5">
        <v>13</v>
      </c>
      <c r="E19" s="5">
        <v>0</v>
      </c>
      <c r="F19" s="5">
        <v>0</v>
      </c>
      <c r="G19" s="5">
        <v>0</v>
      </c>
      <c r="H19" s="43">
        <f t="shared" si="1"/>
        <v>26</v>
      </c>
      <c r="I19" s="33" t="s">
        <v>12</v>
      </c>
      <c r="J19" s="700" t="s">
        <v>211</v>
      </c>
    </row>
    <row r="20" spans="1:10" ht="30" customHeight="1" x14ac:dyDescent="0.2">
      <c r="A20" s="701"/>
      <c r="B20" s="549" t="s">
        <v>13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f t="shared" si="1"/>
        <v>0</v>
      </c>
      <c r="I20" s="34" t="s">
        <v>309</v>
      </c>
      <c r="J20" s="701"/>
    </row>
    <row r="21" spans="1:10" ht="30" customHeight="1" x14ac:dyDescent="0.2">
      <c r="A21" s="701"/>
      <c r="B21" s="549" t="s">
        <v>15</v>
      </c>
      <c r="C21" s="7">
        <v>13</v>
      </c>
      <c r="D21" s="7">
        <v>65</v>
      </c>
      <c r="E21" s="7">
        <v>13</v>
      </c>
      <c r="F21" s="7">
        <v>0</v>
      </c>
      <c r="G21" s="7">
        <v>0</v>
      </c>
      <c r="H21" s="7">
        <f t="shared" si="1"/>
        <v>91</v>
      </c>
      <c r="I21" s="34" t="s">
        <v>16</v>
      </c>
      <c r="J21" s="701"/>
    </row>
    <row r="22" spans="1:10" ht="30" customHeight="1" x14ac:dyDescent="0.2">
      <c r="A22" s="701"/>
      <c r="B22" s="549" t="s">
        <v>17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f t="shared" si="1"/>
        <v>0</v>
      </c>
      <c r="I22" s="34" t="s">
        <v>18</v>
      </c>
      <c r="J22" s="701"/>
    </row>
    <row r="23" spans="1:10" ht="30" customHeight="1" x14ac:dyDescent="0.2">
      <c r="A23" s="701"/>
      <c r="B23" s="552" t="s">
        <v>19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18">
        <f t="shared" si="1"/>
        <v>0</v>
      </c>
      <c r="I23" s="34" t="s">
        <v>20</v>
      </c>
      <c r="J23" s="701"/>
    </row>
    <row r="24" spans="1:10" ht="30" customHeight="1" thickBot="1" x14ac:dyDescent="0.25">
      <c r="A24" s="702"/>
      <c r="B24" s="545" t="s">
        <v>21</v>
      </c>
      <c r="C24" s="35">
        <f t="shared" ref="C24:H24" si="2">SUM(C19:C23)</f>
        <v>26</v>
      </c>
      <c r="D24" s="35">
        <f t="shared" si="2"/>
        <v>78</v>
      </c>
      <c r="E24" s="35">
        <f t="shared" si="2"/>
        <v>13</v>
      </c>
      <c r="F24" s="35">
        <f t="shared" si="2"/>
        <v>0</v>
      </c>
      <c r="G24" s="35">
        <f t="shared" si="2"/>
        <v>0</v>
      </c>
      <c r="H24" s="35">
        <f t="shared" si="2"/>
        <v>117</v>
      </c>
      <c r="I24" s="36" t="s">
        <v>311</v>
      </c>
      <c r="J24" s="702"/>
    </row>
    <row r="25" spans="1:10" ht="30" customHeight="1" x14ac:dyDescent="0.2">
      <c r="A25" s="458"/>
      <c r="B25" s="458"/>
      <c r="C25" s="38"/>
      <c r="D25" s="38"/>
      <c r="E25" s="38"/>
      <c r="F25" s="38"/>
      <c r="G25" s="38"/>
      <c r="H25" s="38"/>
      <c r="I25" s="39"/>
      <c r="J25" s="458"/>
    </row>
    <row r="26" spans="1:10" ht="36" customHeight="1" thickBot="1" x14ac:dyDescent="0.25">
      <c r="A26" s="493" t="s">
        <v>400</v>
      </c>
      <c r="B26" s="458"/>
      <c r="C26" s="38"/>
      <c r="D26" s="38"/>
      <c r="E26" s="38"/>
      <c r="F26" s="38"/>
      <c r="G26" s="38"/>
      <c r="H26" s="38"/>
      <c r="I26" s="39"/>
      <c r="J26" s="494" t="s">
        <v>402</v>
      </c>
    </row>
    <row r="27" spans="1:10" ht="30" customHeight="1" thickTop="1" x14ac:dyDescent="0.2">
      <c r="A27" s="719" t="s">
        <v>0</v>
      </c>
      <c r="B27" s="721" t="s">
        <v>1</v>
      </c>
      <c r="C27" s="723" t="s">
        <v>38</v>
      </c>
      <c r="D27" s="723"/>
      <c r="E27" s="723"/>
      <c r="F27" s="723"/>
      <c r="G27" s="723"/>
      <c r="H27" s="721" t="s">
        <v>39</v>
      </c>
      <c r="I27" s="721" t="s">
        <v>6</v>
      </c>
      <c r="J27" s="711" t="s">
        <v>152</v>
      </c>
    </row>
    <row r="28" spans="1:10" ht="30" customHeight="1" x14ac:dyDescent="0.2">
      <c r="A28" s="720"/>
      <c r="B28" s="722"/>
      <c r="C28" s="30" t="s">
        <v>398</v>
      </c>
      <c r="D28" s="29" t="s">
        <v>372</v>
      </c>
      <c r="E28" s="30" t="s">
        <v>373</v>
      </c>
      <c r="F28" s="29" t="s">
        <v>374</v>
      </c>
      <c r="G28" s="29" t="s">
        <v>375</v>
      </c>
      <c r="H28" s="724"/>
      <c r="I28" s="722"/>
      <c r="J28" s="712"/>
    </row>
    <row r="29" spans="1:10" ht="30" customHeight="1" thickBot="1" x14ac:dyDescent="0.25">
      <c r="A29" s="729"/>
      <c r="B29" s="725"/>
      <c r="C29" s="487" t="s">
        <v>40</v>
      </c>
      <c r="D29" s="488"/>
      <c r="E29" s="488"/>
      <c r="F29" s="488"/>
      <c r="G29" s="489" t="s">
        <v>399</v>
      </c>
      <c r="H29" s="409" t="s">
        <v>318</v>
      </c>
      <c r="I29" s="725"/>
      <c r="J29" s="713"/>
    </row>
    <row r="30" spans="1:10" ht="30" customHeight="1" x14ac:dyDescent="0.2">
      <c r="A30" s="701" t="s">
        <v>26</v>
      </c>
      <c r="B30" s="553" t="s">
        <v>11</v>
      </c>
      <c r="C30" s="18">
        <v>0</v>
      </c>
      <c r="D30" s="18">
        <v>26</v>
      </c>
      <c r="E30" s="18">
        <v>0</v>
      </c>
      <c r="F30" s="18">
        <v>0</v>
      </c>
      <c r="G30" s="18">
        <v>0</v>
      </c>
      <c r="H30" s="18">
        <f t="shared" ref="H30:H40" si="3">SUM(C30:G30)</f>
        <v>26</v>
      </c>
      <c r="I30" s="34" t="s">
        <v>12</v>
      </c>
      <c r="J30" s="700" t="s">
        <v>157</v>
      </c>
    </row>
    <row r="31" spans="1:10" ht="30" customHeight="1" x14ac:dyDescent="0.2">
      <c r="A31" s="701"/>
      <c r="B31" s="549" t="s">
        <v>13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f t="shared" si="3"/>
        <v>0</v>
      </c>
      <c r="I31" s="34" t="s">
        <v>309</v>
      </c>
      <c r="J31" s="701"/>
    </row>
    <row r="32" spans="1:10" ht="30" customHeight="1" x14ac:dyDescent="0.2">
      <c r="A32" s="701"/>
      <c r="B32" s="549" t="s">
        <v>15</v>
      </c>
      <c r="C32" s="7">
        <v>0</v>
      </c>
      <c r="D32" s="7">
        <v>13</v>
      </c>
      <c r="E32" s="7">
        <v>0</v>
      </c>
      <c r="F32" s="7">
        <v>0</v>
      </c>
      <c r="G32" s="7">
        <v>0</v>
      </c>
      <c r="H32" s="7">
        <f t="shared" si="3"/>
        <v>13</v>
      </c>
      <c r="I32" s="34" t="s">
        <v>16</v>
      </c>
      <c r="J32" s="701"/>
    </row>
    <row r="33" spans="1:10" ht="30" customHeight="1" x14ac:dyDescent="0.2">
      <c r="A33" s="701"/>
      <c r="B33" s="549" t="s">
        <v>17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f t="shared" si="3"/>
        <v>0</v>
      </c>
      <c r="I33" s="34" t="s">
        <v>18</v>
      </c>
      <c r="J33" s="701"/>
    </row>
    <row r="34" spans="1:10" ht="30" customHeight="1" x14ac:dyDescent="0.2">
      <c r="A34" s="701"/>
      <c r="B34" s="552" t="s">
        <v>19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7">
        <f t="shared" si="3"/>
        <v>0</v>
      </c>
      <c r="I34" s="40" t="s">
        <v>20</v>
      </c>
      <c r="J34" s="701"/>
    </row>
    <row r="35" spans="1:10" ht="30" customHeight="1" thickBot="1" x14ac:dyDescent="0.25">
      <c r="A35" s="702"/>
      <c r="B35" s="545" t="s">
        <v>21</v>
      </c>
      <c r="C35" s="41">
        <f>SUM(C30:C34)</f>
        <v>0</v>
      </c>
      <c r="D35" s="41">
        <f>SUM(D30:D34)</f>
        <v>39</v>
      </c>
      <c r="E35" s="41">
        <f>SUM(E30:E34)</f>
        <v>0</v>
      </c>
      <c r="F35" s="41">
        <f>SUM(F30:F34)</f>
        <v>0</v>
      </c>
      <c r="G35" s="41">
        <f>SUM(G30:G34)</f>
        <v>0</v>
      </c>
      <c r="H35" s="41">
        <f t="shared" si="3"/>
        <v>39</v>
      </c>
      <c r="I35" s="42" t="s">
        <v>311</v>
      </c>
      <c r="J35" s="702"/>
    </row>
    <row r="36" spans="1:10" ht="30" customHeight="1" x14ac:dyDescent="0.2">
      <c r="A36" s="700" t="s">
        <v>27</v>
      </c>
      <c r="B36" s="549" t="s">
        <v>11</v>
      </c>
      <c r="C36" s="7">
        <v>390</v>
      </c>
      <c r="D36" s="7">
        <v>533</v>
      </c>
      <c r="E36" s="7">
        <v>52</v>
      </c>
      <c r="F36" s="7">
        <v>156</v>
      </c>
      <c r="G36" s="7">
        <v>247</v>
      </c>
      <c r="H36" s="18">
        <f t="shared" si="3"/>
        <v>1378</v>
      </c>
      <c r="I36" s="34" t="s">
        <v>12</v>
      </c>
      <c r="J36" s="700" t="s">
        <v>158</v>
      </c>
    </row>
    <row r="37" spans="1:10" ht="30" customHeight="1" x14ac:dyDescent="0.2">
      <c r="A37" s="701"/>
      <c r="B37" s="549" t="s">
        <v>13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18">
        <f t="shared" si="3"/>
        <v>0</v>
      </c>
      <c r="I37" s="34" t="s">
        <v>309</v>
      </c>
      <c r="J37" s="701"/>
    </row>
    <row r="38" spans="1:10" ht="30" customHeight="1" x14ac:dyDescent="0.2">
      <c r="A38" s="701"/>
      <c r="B38" s="549" t="s">
        <v>15</v>
      </c>
      <c r="C38" s="7">
        <v>0</v>
      </c>
      <c r="D38" s="7">
        <v>13</v>
      </c>
      <c r="E38" s="7">
        <v>39</v>
      </c>
      <c r="F38" s="7">
        <v>273</v>
      </c>
      <c r="G38" s="7">
        <v>3809</v>
      </c>
      <c r="H38" s="18">
        <f t="shared" si="3"/>
        <v>4134</v>
      </c>
      <c r="I38" s="34" t="s">
        <v>16</v>
      </c>
      <c r="J38" s="701"/>
    </row>
    <row r="39" spans="1:10" ht="30" customHeight="1" x14ac:dyDescent="0.2">
      <c r="A39" s="701"/>
      <c r="B39" s="549" t="s">
        <v>17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18">
        <f t="shared" si="3"/>
        <v>0</v>
      </c>
      <c r="I39" s="34" t="s">
        <v>18</v>
      </c>
      <c r="J39" s="701"/>
    </row>
    <row r="40" spans="1:10" ht="30" customHeight="1" x14ac:dyDescent="0.2">
      <c r="A40" s="701"/>
      <c r="B40" s="552" t="s">
        <v>19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18">
        <f t="shared" si="3"/>
        <v>0</v>
      </c>
      <c r="I40" s="34" t="s">
        <v>20</v>
      </c>
      <c r="J40" s="701"/>
    </row>
    <row r="41" spans="1:10" ht="30" customHeight="1" thickBot="1" x14ac:dyDescent="0.25">
      <c r="A41" s="702"/>
      <c r="B41" s="545" t="s">
        <v>21</v>
      </c>
      <c r="C41" s="35">
        <f t="shared" ref="C41:H41" si="4">SUM(C36:C40)</f>
        <v>390</v>
      </c>
      <c r="D41" s="35">
        <f t="shared" si="4"/>
        <v>546</v>
      </c>
      <c r="E41" s="35">
        <f t="shared" si="4"/>
        <v>91</v>
      </c>
      <c r="F41" s="35">
        <f t="shared" si="4"/>
        <v>429</v>
      </c>
      <c r="G41" s="35">
        <f t="shared" si="4"/>
        <v>4056</v>
      </c>
      <c r="H41" s="35">
        <f t="shared" si="4"/>
        <v>5512</v>
      </c>
      <c r="I41" s="36" t="s">
        <v>311</v>
      </c>
      <c r="J41" s="702"/>
    </row>
    <row r="42" spans="1:10" ht="30" customHeight="1" x14ac:dyDescent="0.2">
      <c r="A42" s="700" t="s">
        <v>28</v>
      </c>
      <c r="B42" s="549" t="s">
        <v>11</v>
      </c>
      <c r="C42" s="7">
        <v>26</v>
      </c>
      <c r="D42" s="7">
        <v>52</v>
      </c>
      <c r="E42" s="7">
        <v>13</v>
      </c>
      <c r="F42" s="7">
        <v>0</v>
      </c>
      <c r="G42" s="7">
        <v>0</v>
      </c>
      <c r="H42" s="7">
        <f>SUM(C42:G42)</f>
        <v>91</v>
      </c>
      <c r="I42" s="34" t="s">
        <v>12</v>
      </c>
      <c r="J42" s="700" t="s">
        <v>159</v>
      </c>
    </row>
    <row r="43" spans="1:10" ht="30" customHeight="1" x14ac:dyDescent="0.2">
      <c r="A43" s="701"/>
      <c r="B43" s="549" t="s">
        <v>13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f>SUM(C43:G43)</f>
        <v>0</v>
      </c>
      <c r="I43" s="34" t="s">
        <v>309</v>
      </c>
      <c r="J43" s="701"/>
    </row>
    <row r="44" spans="1:10" ht="30" customHeight="1" x14ac:dyDescent="0.2">
      <c r="A44" s="701"/>
      <c r="B44" s="549" t="s">
        <v>15</v>
      </c>
      <c r="C44" s="7">
        <v>39</v>
      </c>
      <c r="D44" s="7">
        <v>169</v>
      </c>
      <c r="E44" s="7">
        <v>91</v>
      </c>
      <c r="F44" s="7">
        <v>65</v>
      </c>
      <c r="G44" s="7">
        <v>286</v>
      </c>
      <c r="H44" s="7">
        <f>SUM(C44:G44)</f>
        <v>650</v>
      </c>
      <c r="I44" s="34" t="s">
        <v>16</v>
      </c>
      <c r="J44" s="701"/>
    </row>
    <row r="45" spans="1:10" ht="30" customHeight="1" x14ac:dyDescent="0.2">
      <c r="A45" s="701"/>
      <c r="B45" s="549" t="s">
        <v>17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f>SUM(C45:G45)</f>
        <v>0</v>
      </c>
      <c r="I45" s="34" t="s">
        <v>18</v>
      </c>
      <c r="J45" s="701"/>
    </row>
    <row r="46" spans="1:10" ht="30" customHeight="1" x14ac:dyDescent="0.2">
      <c r="A46" s="701"/>
      <c r="B46" s="549" t="s">
        <v>19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f>SUM(C46:G46)</f>
        <v>0</v>
      </c>
      <c r="I46" s="34" t="s">
        <v>20</v>
      </c>
      <c r="J46" s="701"/>
    </row>
    <row r="47" spans="1:10" ht="30" customHeight="1" thickBot="1" x14ac:dyDescent="0.25">
      <c r="A47" s="702"/>
      <c r="B47" s="548" t="s">
        <v>21</v>
      </c>
      <c r="C47" s="35">
        <f t="shared" ref="C47:H47" si="5">SUM(C42:C46)</f>
        <v>65</v>
      </c>
      <c r="D47" s="35">
        <f t="shared" si="5"/>
        <v>221</v>
      </c>
      <c r="E47" s="35">
        <f t="shared" si="5"/>
        <v>104</v>
      </c>
      <c r="F47" s="35">
        <f t="shared" si="5"/>
        <v>65</v>
      </c>
      <c r="G47" s="35">
        <f t="shared" si="5"/>
        <v>286</v>
      </c>
      <c r="H47" s="35">
        <f t="shared" si="5"/>
        <v>741</v>
      </c>
      <c r="I47" s="36" t="s">
        <v>311</v>
      </c>
      <c r="J47" s="702"/>
    </row>
    <row r="48" spans="1:10" ht="30" customHeight="1" x14ac:dyDescent="0.2">
      <c r="A48" s="458"/>
      <c r="B48" s="458"/>
      <c r="C48" s="38"/>
      <c r="D48" s="38"/>
      <c r="E48" s="38"/>
      <c r="F48" s="38"/>
      <c r="G48" s="38"/>
      <c r="H48" s="38"/>
      <c r="I48" s="39"/>
      <c r="J48" s="458"/>
    </row>
    <row r="49" spans="1:10" ht="30" customHeight="1" x14ac:dyDescent="0.2">
      <c r="B49" s="458"/>
      <c r="C49" s="38"/>
      <c r="D49" s="38"/>
      <c r="E49" s="38"/>
      <c r="F49" s="38"/>
      <c r="G49" s="38"/>
      <c r="H49" s="38"/>
      <c r="I49" s="39"/>
      <c r="J49" s="458"/>
    </row>
    <row r="50" spans="1:10" ht="30" customHeight="1" thickBot="1" x14ac:dyDescent="0.25">
      <c r="A50" s="493" t="s">
        <v>400</v>
      </c>
      <c r="B50" s="458"/>
      <c r="C50" s="38"/>
      <c r="D50" s="38"/>
      <c r="E50" s="38"/>
      <c r="F50" s="38"/>
      <c r="G50" s="38"/>
      <c r="H50" s="38"/>
      <c r="I50" s="39"/>
      <c r="J50" s="494" t="s">
        <v>402</v>
      </c>
    </row>
    <row r="51" spans="1:10" ht="30" customHeight="1" thickTop="1" x14ac:dyDescent="0.2">
      <c r="A51" s="719" t="s">
        <v>0</v>
      </c>
      <c r="B51" s="721" t="s">
        <v>1</v>
      </c>
      <c r="C51" s="723" t="s">
        <v>38</v>
      </c>
      <c r="D51" s="723"/>
      <c r="E51" s="723"/>
      <c r="F51" s="723"/>
      <c r="G51" s="723"/>
      <c r="H51" s="721" t="s">
        <v>39</v>
      </c>
      <c r="I51" s="721" t="s">
        <v>6</v>
      </c>
      <c r="J51" s="711" t="s">
        <v>152</v>
      </c>
    </row>
    <row r="52" spans="1:10" ht="30" customHeight="1" x14ac:dyDescent="0.2">
      <c r="A52" s="720"/>
      <c r="B52" s="722"/>
      <c r="C52" s="30" t="s">
        <v>398</v>
      </c>
      <c r="D52" s="29" t="s">
        <v>372</v>
      </c>
      <c r="E52" s="30" t="s">
        <v>373</v>
      </c>
      <c r="F52" s="29" t="s">
        <v>374</v>
      </c>
      <c r="G52" s="29" t="s">
        <v>375</v>
      </c>
      <c r="H52" s="724"/>
      <c r="I52" s="722"/>
      <c r="J52" s="712"/>
    </row>
    <row r="53" spans="1:10" ht="30" customHeight="1" thickBot="1" x14ac:dyDescent="0.25">
      <c r="A53" s="729"/>
      <c r="B53" s="725"/>
      <c r="C53" s="487" t="s">
        <v>40</v>
      </c>
      <c r="D53" s="488"/>
      <c r="E53" s="488"/>
      <c r="F53" s="488"/>
      <c r="G53" s="489" t="s">
        <v>399</v>
      </c>
      <c r="H53" s="409" t="s">
        <v>318</v>
      </c>
      <c r="I53" s="725"/>
      <c r="J53" s="713"/>
    </row>
    <row r="54" spans="1:10" ht="30" customHeight="1" x14ac:dyDescent="0.2">
      <c r="A54" s="700" t="s">
        <v>29</v>
      </c>
      <c r="B54" s="549" t="s">
        <v>11</v>
      </c>
      <c r="C54" s="18">
        <v>13</v>
      </c>
      <c r="D54" s="18">
        <v>26</v>
      </c>
      <c r="E54" s="18">
        <v>0</v>
      </c>
      <c r="F54" s="18">
        <v>0</v>
      </c>
      <c r="G54" s="18">
        <v>0</v>
      </c>
      <c r="H54" s="7">
        <f>SUM(C54:G54)</f>
        <v>39</v>
      </c>
      <c r="I54" s="34" t="s">
        <v>12</v>
      </c>
      <c r="J54" s="700" t="s">
        <v>160</v>
      </c>
    </row>
    <row r="55" spans="1:10" ht="30" customHeight="1" x14ac:dyDescent="0.2">
      <c r="A55" s="701"/>
      <c r="B55" s="549" t="s">
        <v>13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f>SUM(C55:G55)</f>
        <v>0</v>
      </c>
      <c r="I55" s="34" t="s">
        <v>309</v>
      </c>
      <c r="J55" s="701"/>
    </row>
    <row r="56" spans="1:10" ht="30" customHeight="1" x14ac:dyDescent="0.2">
      <c r="A56" s="701"/>
      <c r="B56" s="549" t="s">
        <v>15</v>
      </c>
      <c r="C56" s="12">
        <v>52</v>
      </c>
      <c r="D56" s="12">
        <v>13</v>
      </c>
      <c r="E56" s="12">
        <v>13</v>
      </c>
      <c r="F56" s="12">
        <v>0</v>
      </c>
      <c r="G56" s="12">
        <v>0</v>
      </c>
      <c r="H56" s="7">
        <f>SUM(C56:G56)</f>
        <v>78</v>
      </c>
      <c r="I56" s="40" t="s">
        <v>16</v>
      </c>
      <c r="J56" s="701"/>
    </row>
    <row r="57" spans="1:10" ht="30" customHeight="1" x14ac:dyDescent="0.2">
      <c r="A57" s="701"/>
      <c r="B57" s="549" t="s">
        <v>17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f>SUM(C57:G57)</f>
        <v>0</v>
      </c>
      <c r="I57" s="34" t="s">
        <v>18</v>
      </c>
      <c r="J57" s="701"/>
    </row>
    <row r="58" spans="1:10" ht="30" customHeight="1" x14ac:dyDescent="0.2">
      <c r="A58" s="701"/>
      <c r="B58" s="552" t="s">
        <v>19</v>
      </c>
      <c r="C58" s="7">
        <v>13</v>
      </c>
      <c r="D58" s="7">
        <v>0</v>
      </c>
      <c r="E58" s="7">
        <v>13</v>
      </c>
      <c r="F58" s="7">
        <v>0</v>
      </c>
      <c r="G58" s="7">
        <v>0</v>
      </c>
      <c r="H58" s="7">
        <f>SUM(C58:G58)</f>
        <v>26</v>
      </c>
      <c r="I58" s="34" t="s">
        <v>20</v>
      </c>
      <c r="J58" s="701"/>
    </row>
    <row r="59" spans="1:10" ht="30" customHeight="1" thickBot="1" x14ac:dyDescent="0.25">
      <c r="A59" s="702"/>
      <c r="B59" s="545" t="s">
        <v>21</v>
      </c>
      <c r="C59" s="35">
        <f t="shared" ref="C59:H59" si="6">SUM(C54:C58)</f>
        <v>78</v>
      </c>
      <c r="D59" s="35">
        <f t="shared" si="6"/>
        <v>39</v>
      </c>
      <c r="E59" s="35">
        <f t="shared" si="6"/>
        <v>26</v>
      </c>
      <c r="F59" s="35">
        <f t="shared" si="6"/>
        <v>0</v>
      </c>
      <c r="G59" s="35">
        <f t="shared" si="6"/>
        <v>0</v>
      </c>
      <c r="H59" s="35">
        <f t="shared" si="6"/>
        <v>143</v>
      </c>
      <c r="I59" s="36" t="s">
        <v>311</v>
      </c>
      <c r="J59" s="702"/>
    </row>
    <row r="60" spans="1:10" ht="30" customHeight="1" x14ac:dyDescent="0.2">
      <c r="A60" s="700" t="s">
        <v>30</v>
      </c>
      <c r="B60" s="549" t="s">
        <v>11</v>
      </c>
      <c r="C60" s="250" t="s">
        <v>371</v>
      </c>
      <c r="D60" s="250" t="s">
        <v>371</v>
      </c>
      <c r="E60" s="250" t="s">
        <v>371</v>
      </c>
      <c r="F60" s="250" t="s">
        <v>371</v>
      </c>
      <c r="G60" s="250" t="s">
        <v>371</v>
      </c>
      <c r="H60" s="250" t="s">
        <v>371</v>
      </c>
      <c r="I60" s="34" t="s">
        <v>12</v>
      </c>
      <c r="J60" s="700" t="s">
        <v>161</v>
      </c>
    </row>
    <row r="61" spans="1:10" ht="30" customHeight="1" x14ac:dyDescent="0.2">
      <c r="A61" s="701"/>
      <c r="B61" s="549" t="s">
        <v>13</v>
      </c>
      <c r="C61" s="250" t="s">
        <v>371</v>
      </c>
      <c r="D61" s="250" t="s">
        <v>371</v>
      </c>
      <c r="E61" s="250" t="s">
        <v>371</v>
      </c>
      <c r="F61" s="250" t="s">
        <v>371</v>
      </c>
      <c r="G61" s="250" t="s">
        <v>371</v>
      </c>
      <c r="H61" s="250" t="s">
        <v>371</v>
      </c>
      <c r="I61" s="34" t="s">
        <v>309</v>
      </c>
      <c r="J61" s="701"/>
    </row>
    <row r="62" spans="1:10" ht="30" customHeight="1" x14ac:dyDescent="0.2">
      <c r="A62" s="701"/>
      <c r="B62" s="549" t="s">
        <v>15</v>
      </c>
      <c r="C62" s="250" t="s">
        <v>371</v>
      </c>
      <c r="D62" s="250" t="s">
        <v>371</v>
      </c>
      <c r="E62" s="250" t="s">
        <v>371</v>
      </c>
      <c r="F62" s="250" t="s">
        <v>371</v>
      </c>
      <c r="G62" s="250" t="s">
        <v>371</v>
      </c>
      <c r="H62" s="250" t="s">
        <v>371</v>
      </c>
      <c r="I62" s="34" t="s">
        <v>16</v>
      </c>
      <c r="J62" s="701"/>
    </row>
    <row r="63" spans="1:10" ht="30" customHeight="1" x14ac:dyDescent="0.2">
      <c r="A63" s="701"/>
      <c r="B63" s="549" t="s">
        <v>17</v>
      </c>
      <c r="C63" s="250" t="s">
        <v>371</v>
      </c>
      <c r="D63" s="250" t="s">
        <v>371</v>
      </c>
      <c r="E63" s="250" t="s">
        <v>371</v>
      </c>
      <c r="F63" s="250" t="s">
        <v>371</v>
      </c>
      <c r="G63" s="250" t="s">
        <v>371</v>
      </c>
      <c r="H63" s="250" t="s">
        <v>371</v>
      </c>
      <c r="I63" s="34" t="s">
        <v>18</v>
      </c>
      <c r="J63" s="701"/>
    </row>
    <row r="64" spans="1:10" ht="30" customHeight="1" x14ac:dyDescent="0.2">
      <c r="A64" s="701"/>
      <c r="B64" s="552" t="s">
        <v>19</v>
      </c>
      <c r="C64" s="250" t="s">
        <v>371</v>
      </c>
      <c r="D64" s="250" t="s">
        <v>371</v>
      </c>
      <c r="E64" s="250" t="s">
        <v>371</v>
      </c>
      <c r="F64" s="250" t="s">
        <v>371</v>
      </c>
      <c r="G64" s="250" t="s">
        <v>371</v>
      </c>
      <c r="H64" s="250" t="s">
        <v>371</v>
      </c>
      <c r="I64" s="40" t="s">
        <v>20</v>
      </c>
      <c r="J64" s="701"/>
    </row>
    <row r="65" spans="1:10" ht="30" customHeight="1" thickBot="1" x14ac:dyDescent="0.25">
      <c r="A65" s="702"/>
      <c r="B65" s="545" t="s">
        <v>21</v>
      </c>
      <c r="C65" s="251" t="s">
        <v>371</v>
      </c>
      <c r="D65" s="251" t="s">
        <v>371</v>
      </c>
      <c r="E65" s="251" t="s">
        <v>371</v>
      </c>
      <c r="F65" s="251" t="s">
        <v>371</v>
      </c>
      <c r="G65" s="251" t="s">
        <v>371</v>
      </c>
      <c r="H65" s="251" t="s">
        <v>371</v>
      </c>
      <c r="I65" s="42" t="s">
        <v>311</v>
      </c>
      <c r="J65" s="702"/>
    </row>
    <row r="66" spans="1:10" ht="30" customHeight="1" x14ac:dyDescent="0.2">
      <c r="A66" s="700" t="s">
        <v>31</v>
      </c>
      <c r="B66" s="553" t="s">
        <v>11</v>
      </c>
      <c r="C66" s="18">
        <v>0</v>
      </c>
      <c r="D66" s="18">
        <v>0</v>
      </c>
      <c r="E66" s="18">
        <v>0</v>
      </c>
      <c r="F66" s="18">
        <v>13</v>
      </c>
      <c r="G66" s="18">
        <v>26</v>
      </c>
      <c r="H66" s="18">
        <f>SUM(C66:G66)</f>
        <v>39</v>
      </c>
      <c r="I66" s="34" t="s">
        <v>12</v>
      </c>
      <c r="J66" s="700" t="s">
        <v>312</v>
      </c>
    </row>
    <row r="67" spans="1:10" ht="30" customHeight="1" x14ac:dyDescent="0.2">
      <c r="A67" s="701"/>
      <c r="B67" s="549" t="s">
        <v>13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8">
        <f>SUM(C67:G67)</f>
        <v>0</v>
      </c>
      <c r="I67" s="40" t="s">
        <v>309</v>
      </c>
      <c r="J67" s="701"/>
    </row>
    <row r="68" spans="1:10" ht="30" customHeight="1" x14ac:dyDescent="0.2">
      <c r="A68" s="701"/>
      <c r="B68" s="549" t="s">
        <v>15</v>
      </c>
      <c r="C68" s="7">
        <v>91</v>
      </c>
      <c r="D68" s="7">
        <v>0</v>
      </c>
      <c r="E68" s="7">
        <v>13</v>
      </c>
      <c r="F68" s="7">
        <v>13</v>
      </c>
      <c r="G68" s="7">
        <v>26</v>
      </c>
      <c r="H68" s="18">
        <f>SUM(C68:G68)</f>
        <v>143</v>
      </c>
      <c r="I68" s="34" t="s">
        <v>16</v>
      </c>
      <c r="J68" s="701"/>
    </row>
    <row r="69" spans="1:10" ht="30" customHeight="1" x14ac:dyDescent="0.2">
      <c r="A69" s="701"/>
      <c r="B69" s="549" t="s">
        <v>17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18">
        <f>SUM(C69:G69)</f>
        <v>0</v>
      </c>
      <c r="I69" s="34" t="s">
        <v>18</v>
      </c>
      <c r="J69" s="701"/>
    </row>
    <row r="70" spans="1:10" ht="30" customHeight="1" x14ac:dyDescent="0.2">
      <c r="A70" s="701"/>
      <c r="B70" s="552" t="s">
        <v>19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18">
        <f>SUM(C70:G70)</f>
        <v>0</v>
      </c>
      <c r="I70" s="34" t="s">
        <v>20</v>
      </c>
      <c r="J70" s="701"/>
    </row>
    <row r="71" spans="1:10" ht="30" customHeight="1" thickBot="1" x14ac:dyDescent="0.25">
      <c r="A71" s="702"/>
      <c r="B71" s="545" t="s">
        <v>21</v>
      </c>
      <c r="C71" s="35">
        <f t="shared" ref="C71:H71" si="7">SUM(C66:C70)</f>
        <v>91</v>
      </c>
      <c r="D71" s="35">
        <f t="shared" si="7"/>
        <v>0</v>
      </c>
      <c r="E71" s="35">
        <f t="shared" si="7"/>
        <v>13</v>
      </c>
      <c r="F71" s="35">
        <f t="shared" si="7"/>
        <v>26</v>
      </c>
      <c r="G71" s="35">
        <f t="shared" si="7"/>
        <v>52</v>
      </c>
      <c r="H71" s="35">
        <f t="shared" si="7"/>
        <v>182</v>
      </c>
      <c r="I71" s="36" t="s">
        <v>311</v>
      </c>
      <c r="J71" s="702"/>
    </row>
    <row r="72" spans="1:10" ht="30" customHeight="1" x14ac:dyDescent="0.2">
      <c r="A72" s="458"/>
      <c r="B72" s="458"/>
      <c r="C72" s="38"/>
      <c r="D72" s="38"/>
      <c r="E72" s="38"/>
      <c r="F72" s="38"/>
      <c r="G72" s="38"/>
      <c r="H72" s="38"/>
      <c r="I72" s="39"/>
      <c r="J72" s="458"/>
    </row>
    <row r="73" spans="1:10" ht="30" customHeight="1" x14ac:dyDescent="0.2">
      <c r="A73" s="458"/>
      <c r="B73" s="458"/>
      <c r="C73" s="38"/>
      <c r="D73" s="38"/>
      <c r="E73" s="38"/>
      <c r="F73" s="38"/>
      <c r="G73" s="38"/>
      <c r="H73" s="38"/>
      <c r="I73" s="39"/>
      <c r="J73" s="458"/>
    </row>
    <row r="74" spans="1:10" ht="30" customHeight="1" thickBot="1" x14ac:dyDescent="0.25">
      <c r="A74" s="493" t="s">
        <v>400</v>
      </c>
      <c r="B74" s="458"/>
      <c r="C74" s="38"/>
      <c r="D74" s="38"/>
      <c r="E74" s="38"/>
      <c r="F74" s="38"/>
      <c r="G74" s="38"/>
      <c r="H74" s="38"/>
      <c r="I74" s="39"/>
      <c r="J74" s="494" t="s">
        <v>402</v>
      </c>
    </row>
    <row r="75" spans="1:10" ht="30" customHeight="1" thickTop="1" x14ac:dyDescent="0.2">
      <c r="A75" s="719" t="s">
        <v>0</v>
      </c>
      <c r="B75" s="721" t="s">
        <v>1</v>
      </c>
      <c r="C75" s="723" t="s">
        <v>38</v>
      </c>
      <c r="D75" s="723"/>
      <c r="E75" s="723"/>
      <c r="F75" s="723"/>
      <c r="G75" s="723"/>
      <c r="H75" s="721" t="s">
        <v>39</v>
      </c>
      <c r="I75" s="721" t="s">
        <v>6</v>
      </c>
      <c r="J75" s="711" t="s">
        <v>152</v>
      </c>
    </row>
    <row r="76" spans="1:10" ht="30" customHeight="1" x14ac:dyDescent="0.2">
      <c r="A76" s="720"/>
      <c r="B76" s="722"/>
      <c r="C76" s="30" t="s">
        <v>398</v>
      </c>
      <c r="D76" s="29" t="s">
        <v>372</v>
      </c>
      <c r="E76" s="30" t="s">
        <v>373</v>
      </c>
      <c r="F76" s="29" t="s">
        <v>374</v>
      </c>
      <c r="G76" s="29" t="s">
        <v>375</v>
      </c>
      <c r="H76" s="724"/>
      <c r="I76" s="722"/>
      <c r="J76" s="712"/>
    </row>
    <row r="77" spans="1:10" ht="30" customHeight="1" thickBot="1" x14ac:dyDescent="0.25">
      <c r="A77" s="729"/>
      <c r="B77" s="725"/>
      <c r="C77" s="487" t="s">
        <v>40</v>
      </c>
      <c r="D77" s="488"/>
      <c r="E77" s="488"/>
      <c r="F77" s="488"/>
      <c r="G77" s="489" t="s">
        <v>399</v>
      </c>
      <c r="H77" s="409" t="s">
        <v>318</v>
      </c>
      <c r="I77" s="725"/>
      <c r="J77" s="713"/>
    </row>
    <row r="78" spans="1:10" ht="30" customHeight="1" x14ac:dyDescent="0.2">
      <c r="A78" s="700" t="s">
        <v>32</v>
      </c>
      <c r="B78" s="554" t="s">
        <v>11</v>
      </c>
      <c r="C78" s="18">
        <v>0</v>
      </c>
      <c r="D78" s="18">
        <v>0</v>
      </c>
      <c r="E78" s="18">
        <v>26</v>
      </c>
      <c r="F78" s="18">
        <v>0</v>
      </c>
      <c r="G78" s="18">
        <v>39</v>
      </c>
      <c r="H78" s="7">
        <f>SUM(C78:G78)</f>
        <v>65</v>
      </c>
      <c r="I78" s="34" t="s">
        <v>12</v>
      </c>
      <c r="J78" s="700" t="s">
        <v>166</v>
      </c>
    </row>
    <row r="79" spans="1:10" ht="30" customHeight="1" x14ac:dyDescent="0.2">
      <c r="A79" s="701"/>
      <c r="B79" s="554" t="s">
        <v>13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7">
        <f>SUM(C79:G79)</f>
        <v>0</v>
      </c>
      <c r="I79" s="34" t="s">
        <v>309</v>
      </c>
      <c r="J79" s="701"/>
    </row>
    <row r="80" spans="1:10" ht="30" customHeight="1" x14ac:dyDescent="0.2">
      <c r="A80" s="701"/>
      <c r="B80" s="554" t="s">
        <v>15</v>
      </c>
      <c r="C80" s="7">
        <v>13</v>
      </c>
      <c r="D80" s="7">
        <v>26</v>
      </c>
      <c r="E80" s="7">
        <v>26</v>
      </c>
      <c r="F80" s="7">
        <v>52</v>
      </c>
      <c r="G80" s="7">
        <v>221</v>
      </c>
      <c r="H80" s="7">
        <f>SUM(C80:G80)</f>
        <v>338</v>
      </c>
      <c r="I80" s="34" t="s">
        <v>16</v>
      </c>
      <c r="J80" s="701"/>
    </row>
    <row r="81" spans="1:10" ht="30" customHeight="1" x14ac:dyDescent="0.2">
      <c r="A81" s="701"/>
      <c r="B81" s="554" t="s">
        <v>17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f>SUM(C81:G81)</f>
        <v>0</v>
      </c>
      <c r="I81" s="34" t="s">
        <v>18</v>
      </c>
      <c r="J81" s="701"/>
    </row>
    <row r="82" spans="1:10" ht="30" customHeight="1" x14ac:dyDescent="0.2">
      <c r="A82" s="701"/>
      <c r="B82" s="555" t="s">
        <v>19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f>SUM(C82:G82)</f>
        <v>0</v>
      </c>
      <c r="I82" s="40" t="s">
        <v>20</v>
      </c>
      <c r="J82" s="701"/>
    </row>
    <row r="83" spans="1:10" ht="30" customHeight="1" thickBot="1" x14ac:dyDescent="0.25">
      <c r="A83" s="702"/>
      <c r="B83" s="556" t="s">
        <v>21</v>
      </c>
      <c r="C83" s="41">
        <f t="shared" ref="C83:H83" si="8">SUM(C78:C82)</f>
        <v>13</v>
      </c>
      <c r="D83" s="41">
        <f t="shared" si="8"/>
        <v>26</v>
      </c>
      <c r="E83" s="41">
        <f t="shared" si="8"/>
        <v>52</v>
      </c>
      <c r="F83" s="41">
        <f t="shared" si="8"/>
        <v>52</v>
      </c>
      <c r="G83" s="41">
        <f t="shared" si="8"/>
        <v>260</v>
      </c>
      <c r="H83" s="41">
        <f t="shared" si="8"/>
        <v>403</v>
      </c>
      <c r="I83" s="42" t="s">
        <v>311</v>
      </c>
      <c r="J83" s="702"/>
    </row>
    <row r="84" spans="1:10" ht="30" customHeight="1" x14ac:dyDescent="0.2">
      <c r="A84" s="700" t="s">
        <v>33</v>
      </c>
      <c r="B84" s="554" t="s">
        <v>11</v>
      </c>
      <c r="C84" s="38">
        <v>0</v>
      </c>
      <c r="D84" s="38">
        <v>13</v>
      </c>
      <c r="E84" s="38">
        <v>13</v>
      </c>
      <c r="F84" s="38">
        <v>0</v>
      </c>
      <c r="G84" s="38">
        <v>13</v>
      </c>
      <c r="H84" s="38">
        <f>SUM(C84:G84)</f>
        <v>39</v>
      </c>
      <c r="I84" s="37" t="s">
        <v>12</v>
      </c>
      <c r="J84" s="700" t="s">
        <v>376</v>
      </c>
    </row>
    <row r="85" spans="1:10" ht="30" customHeight="1" x14ac:dyDescent="0.2">
      <c r="A85" s="701"/>
      <c r="B85" s="554" t="s">
        <v>13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f>SUM(C85:G85)</f>
        <v>0</v>
      </c>
      <c r="I85" s="34" t="s">
        <v>309</v>
      </c>
      <c r="J85" s="701"/>
    </row>
    <row r="86" spans="1:10" ht="30" customHeight="1" x14ac:dyDescent="0.2">
      <c r="A86" s="701"/>
      <c r="B86" s="554" t="s">
        <v>15</v>
      </c>
      <c r="C86" s="18">
        <v>0</v>
      </c>
      <c r="D86" s="18">
        <v>39</v>
      </c>
      <c r="E86" s="18">
        <v>52</v>
      </c>
      <c r="F86" s="18">
        <v>26</v>
      </c>
      <c r="G86" s="18">
        <v>39</v>
      </c>
      <c r="H86" s="7">
        <f>SUM(C86:G86)</f>
        <v>156</v>
      </c>
      <c r="I86" s="34" t="s">
        <v>16</v>
      </c>
      <c r="J86" s="701"/>
    </row>
    <row r="87" spans="1:10" ht="30" customHeight="1" x14ac:dyDescent="0.2">
      <c r="A87" s="701"/>
      <c r="B87" s="554" t="s">
        <v>17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f>SUM(C87:G87)</f>
        <v>0</v>
      </c>
      <c r="I87" s="34" t="s">
        <v>18</v>
      </c>
      <c r="J87" s="701"/>
    </row>
    <row r="88" spans="1:10" ht="30" customHeight="1" x14ac:dyDescent="0.2">
      <c r="A88" s="701"/>
      <c r="B88" s="554" t="s">
        <v>19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f>SUM(C88:G88)</f>
        <v>0</v>
      </c>
      <c r="I88" s="34" t="s">
        <v>20</v>
      </c>
      <c r="J88" s="701"/>
    </row>
    <row r="89" spans="1:10" ht="30" customHeight="1" thickBot="1" x14ac:dyDescent="0.25">
      <c r="A89" s="702"/>
      <c r="B89" s="557" t="s">
        <v>21</v>
      </c>
      <c r="C89" s="35">
        <f t="shared" ref="C89:H89" si="9">SUM(C84:C88)</f>
        <v>0</v>
      </c>
      <c r="D89" s="35">
        <f t="shared" si="9"/>
        <v>52</v>
      </c>
      <c r="E89" s="35">
        <f t="shared" si="9"/>
        <v>65</v>
      </c>
      <c r="F89" s="35">
        <f t="shared" si="9"/>
        <v>26</v>
      </c>
      <c r="G89" s="35">
        <f t="shared" si="9"/>
        <v>52</v>
      </c>
      <c r="H89" s="35">
        <f t="shared" si="9"/>
        <v>195</v>
      </c>
      <c r="I89" s="36" t="s">
        <v>311</v>
      </c>
      <c r="J89" s="702"/>
    </row>
    <row r="90" spans="1:10" ht="30" customHeight="1" x14ac:dyDescent="0.2">
      <c r="A90" s="700" t="s">
        <v>34</v>
      </c>
      <c r="B90" s="554" t="s">
        <v>11</v>
      </c>
      <c r="C90" s="7">
        <v>0</v>
      </c>
      <c r="D90" s="7">
        <v>39</v>
      </c>
      <c r="E90" s="7">
        <v>0</v>
      </c>
      <c r="F90" s="7">
        <v>0</v>
      </c>
      <c r="G90" s="7">
        <v>0</v>
      </c>
      <c r="H90" s="7">
        <f>SUM(C90:G90)</f>
        <v>39</v>
      </c>
      <c r="I90" s="34" t="s">
        <v>12</v>
      </c>
      <c r="J90" s="700" t="s">
        <v>314</v>
      </c>
    </row>
    <row r="91" spans="1:10" ht="30" customHeight="1" x14ac:dyDescent="0.2">
      <c r="A91" s="701"/>
      <c r="B91" s="554" t="s">
        <v>13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f>SUM(C91:G91)</f>
        <v>0</v>
      </c>
      <c r="I91" s="34" t="s">
        <v>309</v>
      </c>
      <c r="J91" s="701"/>
    </row>
    <row r="92" spans="1:10" ht="30" customHeight="1" x14ac:dyDescent="0.2">
      <c r="A92" s="701"/>
      <c r="B92" s="554" t="s">
        <v>15</v>
      </c>
      <c r="C92" s="7">
        <v>13</v>
      </c>
      <c r="D92" s="7">
        <v>26</v>
      </c>
      <c r="E92" s="7">
        <v>0</v>
      </c>
      <c r="F92" s="7">
        <v>13</v>
      </c>
      <c r="G92" s="7">
        <v>13</v>
      </c>
      <c r="H92" s="7">
        <f>SUM(C92:G92)</f>
        <v>65</v>
      </c>
      <c r="I92" s="34" t="s">
        <v>16</v>
      </c>
      <c r="J92" s="701"/>
    </row>
    <row r="93" spans="1:10" ht="30" customHeight="1" x14ac:dyDescent="0.2">
      <c r="A93" s="701"/>
      <c r="B93" s="554" t="s">
        <v>17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f>SUM(C93:G93)</f>
        <v>0</v>
      </c>
      <c r="I93" s="34" t="s">
        <v>18</v>
      </c>
      <c r="J93" s="701"/>
    </row>
    <row r="94" spans="1:10" ht="30" customHeight="1" x14ac:dyDescent="0.2">
      <c r="A94" s="701"/>
      <c r="B94" s="555" t="s">
        <v>19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7">
        <f>SUM(C94:G94)</f>
        <v>0</v>
      </c>
      <c r="I94" s="40" t="s">
        <v>20</v>
      </c>
      <c r="J94" s="701"/>
    </row>
    <row r="95" spans="1:10" ht="30" customHeight="1" thickBot="1" x14ac:dyDescent="0.25">
      <c r="A95" s="702"/>
      <c r="B95" s="556" t="s">
        <v>21</v>
      </c>
      <c r="C95" s="41">
        <f t="shared" ref="C95:H95" si="10">SUM(C90:C94)</f>
        <v>13</v>
      </c>
      <c r="D95" s="41">
        <f t="shared" si="10"/>
        <v>65</v>
      </c>
      <c r="E95" s="41">
        <f t="shared" si="10"/>
        <v>0</v>
      </c>
      <c r="F95" s="41">
        <f t="shared" si="10"/>
        <v>13</v>
      </c>
      <c r="G95" s="41">
        <f t="shared" si="10"/>
        <v>13</v>
      </c>
      <c r="H95" s="41">
        <f t="shared" si="10"/>
        <v>104</v>
      </c>
      <c r="I95" s="42" t="s">
        <v>311</v>
      </c>
      <c r="J95" s="702"/>
    </row>
    <row r="96" spans="1:10" ht="30" customHeight="1" x14ac:dyDescent="0.2">
      <c r="A96" s="458"/>
      <c r="B96" s="458"/>
      <c r="C96" s="38"/>
      <c r="D96" s="38"/>
      <c r="E96" s="38"/>
      <c r="F96" s="38"/>
      <c r="G96" s="38"/>
      <c r="H96" s="38"/>
      <c r="I96" s="39"/>
      <c r="J96" s="458"/>
    </row>
    <row r="97" spans="1:10" ht="30" customHeight="1" x14ac:dyDescent="0.2">
      <c r="A97" s="458"/>
      <c r="B97" s="458"/>
      <c r="C97" s="38"/>
      <c r="D97" s="38"/>
      <c r="E97" s="38"/>
      <c r="F97" s="38"/>
      <c r="G97" s="38"/>
      <c r="H97" s="38"/>
      <c r="I97" s="39"/>
      <c r="J97" s="458"/>
    </row>
    <row r="98" spans="1:10" ht="30" customHeight="1" thickBot="1" x14ac:dyDescent="0.25">
      <c r="A98" s="493" t="s">
        <v>401</v>
      </c>
      <c r="B98" s="458"/>
      <c r="C98" s="38"/>
      <c r="D98" s="38"/>
      <c r="E98" s="38"/>
      <c r="F98" s="38"/>
      <c r="G98" s="38"/>
      <c r="H98" s="38"/>
      <c r="I98" s="39"/>
      <c r="J98" s="494" t="s">
        <v>402</v>
      </c>
    </row>
    <row r="99" spans="1:10" ht="30" customHeight="1" thickTop="1" x14ac:dyDescent="0.2">
      <c r="A99" s="719" t="s">
        <v>0</v>
      </c>
      <c r="B99" s="721" t="s">
        <v>1</v>
      </c>
      <c r="C99" s="723" t="s">
        <v>38</v>
      </c>
      <c r="D99" s="723"/>
      <c r="E99" s="723"/>
      <c r="F99" s="723"/>
      <c r="G99" s="723"/>
      <c r="H99" s="721" t="s">
        <v>39</v>
      </c>
      <c r="I99" s="721" t="s">
        <v>6</v>
      </c>
      <c r="J99" s="711" t="s">
        <v>152</v>
      </c>
    </row>
    <row r="100" spans="1:10" ht="30" customHeight="1" x14ac:dyDescent="0.2">
      <c r="A100" s="720"/>
      <c r="B100" s="722"/>
      <c r="C100" s="30" t="s">
        <v>398</v>
      </c>
      <c r="D100" s="29" t="s">
        <v>372</v>
      </c>
      <c r="E100" s="30" t="s">
        <v>373</v>
      </c>
      <c r="F100" s="29" t="s">
        <v>374</v>
      </c>
      <c r="G100" s="29" t="s">
        <v>375</v>
      </c>
      <c r="H100" s="724"/>
      <c r="I100" s="722"/>
      <c r="J100" s="712"/>
    </row>
    <row r="101" spans="1:10" ht="30" customHeight="1" thickBot="1" x14ac:dyDescent="0.25">
      <c r="A101" s="729"/>
      <c r="B101" s="725"/>
      <c r="C101" s="487" t="s">
        <v>40</v>
      </c>
      <c r="D101" s="488"/>
      <c r="E101" s="488"/>
      <c r="F101" s="488"/>
      <c r="G101" s="489" t="s">
        <v>399</v>
      </c>
      <c r="H101" s="409" t="s">
        <v>318</v>
      </c>
      <c r="I101" s="725"/>
      <c r="J101" s="713"/>
    </row>
    <row r="102" spans="1:10" ht="30" customHeight="1" x14ac:dyDescent="0.2">
      <c r="A102" s="700" t="s">
        <v>35</v>
      </c>
      <c r="B102" s="554" t="s">
        <v>11</v>
      </c>
      <c r="C102" s="298" t="s">
        <v>371</v>
      </c>
      <c r="D102" s="298" t="s">
        <v>371</v>
      </c>
      <c r="E102" s="298" t="s">
        <v>371</v>
      </c>
      <c r="F102" s="298" t="s">
        <v>371</v>
      </c>
      <c r="G102" s="298" t="s">
        <v>371</v>
      </c>
      <c r="H102" s="250" t="s">
        <v>371</v>
      </c>
      <c r="I102" s="34" t="s">
        <v>12</v>
      </c>
      <c r="J102" s="700" t="s">
        <v>315</v>
      </c>
    </row>
    <row r="103" spans="1:10" ht="30" customHeight="1" x14ac:dyDescent="0.2">
      <c r="A103" s="701"/>
      <c r="B103" s="554" t="s">
        <v>13</v>
      </c>
      <c r="C103" s="250" t="s">
        <v>371</v>
      </c>
      <c r="D103" s="250" t="s">
        <v>371</v>
      </c>
      <c r="E103" s="250" t="s">
        <v>371</v>
      </c>
      <c r="F103" s="250" t="s">
        <v>371</v>
      </c>
      <c r="G103" s="250" t="s">
        <v>371</v>
      </c>
      <c r="H103" s="250" t="s">
        <v>371</v>
      </c>
      <c r="I103" s="34" t="s">
        <v>309</v>
      </c>
      <c r="J103" s="701"/>
    </row>
    <row r="104" spans="1:10" ht="30" customHeight="1" x14ac:dyDescent="0.2">
      <c r="A104" s="701"/>
      <c r="B104" s="554" t="s">
        <v>15</v>
      </c>
      <c r="C104" s="250" t="s">
        <v>371</v>
      </c>
      <c r="D104" s="250" t="s">
        <v>371</v>
      </c>
      <c r="E104" s="250" t="s">
        <v>371</v>
      </c>
      <c r="F104" s="250" t="s">
        <v>371</v>
      </c>
      <c r="G104" s="250" t="s">
        <v>371</v>
      </c>
      <c r="H104" s="250" t="s">
        <v>371</v>
      </c>
      <c r="I104" s="34" t="s">
        <v>16</v>
      </c>
      <c r="J104" s="701"/>
    </row>
    <row r="105" spans="1:10" ht="30" customHeight="1" x14ac:dyDescent="0.2">
      <c r="A105" s="701"/>
      <c r="B105" s="554" t="s">
        <v>17</v>
      </c>
      <c r="C105" s="250" t="s">
        <v>371</v>
      </c>
      <c r="D105" s="250" t="s">
        <v>371</v>
      </c>
      <c r="E105" s="250" t="s">
        <v>371</v>
      </c>
      <c r="F105" s="250" t="s">
        <v>371</v>
      </c>
      <c r="G105" s="250" t="s">
        <v>371</v>
      </c>
      <c r="H105" s="250" t="s">
        <v>371</v>
      </c>
      <c r="I105" s="34" t="s">
        <v>18</v>
      </c>
      <c r="J105" s="701"/>
    </row>
    <row r="106" spans="1:10" ht="30" customHeight="1" x14ac:dyDescent="0.2">
      <c r="A106" s="701"/>
      <c r="B106" s="555" t="s">
        <v>19</v>
      </c>
      <c r="C106" s="250" t="s">
        <v>371</v>
      </c>
      <c r="D106" s="250" t="s">
        <v>371</v>
      </c>
      <c r="E106" s="250" t="s">
        <v>371</v>
      </c>
      <c r="F106" s="250" t="s">
        <v>371</v>
      </c>
      <c r="G106" s="250" t="s">
        <v>371</v>
      </c>
      <c r="H106" s="250" t="s">
        <v>371</v>
      </c>
      <c r="I106" s="40" t="s">
        <v>20</v>
      </c>
      <c r="J106" s="701"/>
    </row>
    <row r="107" spans="1:10" ht="30" customHeight="1" thickBot="1" x14ac:dyDescent="0.25">
      <c r="A107" s="702"/>
      <c r="B107" s="556" t="s">
        <v>21</v>
      </c>
      <c r="C107" s="253" t="s">
        <v>371</v>
      </c>
      <c r="D107" s="253" t="s">
        <v>371</v>
      </c>
      <c r="E107" s="253" t="s">
        <v>371</v>
      </c>
      <c r="F107" s="253" t="s">
        <v>371</v>
      </c>
      <c r="G107" s="253" t="s">
        <v>371</v>
      </c>
      <c r="H107" s="253" t="s">
        <v>371</v>
      </c>
      <c r="I107" s="42" t="s">
        <v>311</v>
      </c>
      <c r="J107" s="702"/>
    </row>
    <row r="108" spans="1:10" ht="30" customHeight="1" x14ac:dyDescent="0.2">
      <c r="A108" s="700" t="s">
        <v>36</v>
      </c>
      <c r="B108" s="554" t="s">
        <v>11</v>
      </c>
      <c r="C108" s="5">
        <v>26</v>
      </c>
      <c r="D108" s="5">
        <v>26</v>
      </c>
      <c r="E108" s="5">
        <v>0</v>
      </c>
      <c r="F108" s="5">
        <v>13</v>
      </c>
      <c r="G108" s="5">
        <v>0</v>
      </c>
      <c r="H108" s="43">
        <f>SUM(C108:G108)</f>
        <v>65</v>
      </c>
      <c r="I108" s="34" t="s">
        <v>12</v>
      </c>
      <c r="J108" s="700" t="s">
        <v>316</v>
      </c>
    </row>
    <row r="109" spans="1:10" ht="30" customHeight="1" x14ac:dyDescent="0.2">
      <c r="A109" s="701"/>
      <c r="B109" s="554" t="s">
        <v>13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f>SUM(C109:G109)</f>
        <v>0</v>
      </c>
      <c r="I109" s="34" t="s">
        <v>309</v>
      </c>
      <c r="J109" s="701"/>
    </row>
    <row r="110" spans="1:10" ht="30" customHeight="1" x14ac:dyDescent="0.2">
      <c r="A110" s="701"/>
      <c r="B110" s="554" t="s">
        <v>15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f>SUM(C110:G110)</f>
        <v>0</v>
      </c>
      <c r="I110" s="34" t="s">
        <v>16</v>
      </c>
      <c r="J110" s="701"/>
    </row>
    <row r="111" spans="1:10" ht="30" customHeight="1" x14ac:dyDescent="0.2">
      <c r="A111" s="701"/>
      <c r="B111" s="554" t="s">
        <v>17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f>SUM(C111:G111)</f>
        <v>0</v>
      </c>
      <c r="I111" s="34" t="s">
        <v>18</v>
      </c>
      <c r="J111" s="701"/>
    </row>
    <row r="112" spans="1:10" ht="30" customHeight="1" x14ac:dyDescent="0.2">
      <c r="A112" s="701"/>
      <c r="B112" s="555" t="s">
        <v>19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8">
        <f>SUM(C112:G112)</f>
        <v>0</v>
      </c>
      <c r="I112" s="40" t="s">
        <v>20</v>
      </c>
      <c r="J112" s="701"/>
    </row>
    <row r="113" spans="1:10" ht="30" customHeight="1" thickBot="1" x14ac:dyDescent="0.25">
      <c r="A113" s="702"/>
      <c r="B113" s="556" t="s">
        <v>21</v>
      </c>
      <c r="C113" s="41">
        <f t="shared" ref="C113:H113" si="11">SUM(C108:C112)</f>
        <v>26</v>
      </c>
      <c r="D113" s="41">
        <f t="shared" si="11"/>
        <v>26</v>
      </c>
      <c r="E113" s="41">
        <f t="shared" si="11"/>
        <v>0</v>
      </c>
      <c r="F113" s="41">
        <f t="shared" si="11"/>
        <v>13</v>
      </c>
      <c r="G113" s="41">
        <f t="shared" si="11"/>
        <v>0</v>
      </c>
      <c r="H113" s="41">
        <f t="shared" si="11"/>
        <v>65</v>
      </c>
      <c r="I113" s="42" t="s">
        <v>311</v>
      </c>
      <c r="J113" s="702"/>
    </row>
    <row r="114" spans="1:10" ht="30" customHeight="1" x14ac:dyDescent="0.2">
      <c r="A114" s="700" t="s">
        <v>37</v>
      </c>
      <c r="B114" s="554" t="s">
        <v>11</v>
      </c>
      <c r="C114" s="7">
        <v>143</v>
      </c>
      <c r="D114" s="7">
        <v>65</v>
      </c>
      <c r="E114" s="7">
        <v>0</v>
      </c>
      <c r="F114" s="7">
        <v>0</v>
      </c>
      <c r="G114" s="7">
        <v>13</v>
      </c>
      <c r="H114" s="7">
        <f>SUM(C114:G114)</f>
        <v>221</v>
      </c>
      <c r="I114" s="34" t="s">
        <v>12</v>
      </c>
      <c r="J114" s="700" t="s">
        <v>317</v>
      </c>
    </row>
    <row r="115" spans="1:10" ht="30" customHeight="1" x14ac:dyDescent="0.2">
      <c r="A115" s="701"/>
      <c r="B115" s="554" t="s">
        <v>13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f>SUM(C115:G115)</f>
        <v>0</v>
      </c>
      <c r="I115" s="34" t="s">
        <v>309</v>
      </c>
      <c r="J115" s="701"/>
    </row>
    <row r="116" spans="1:10" ht="30" customHeight="1" x14ac:dyDescent="0.2">
      <c r="A116" s="701"/>
      <c r="B116" s="554" t="s">
        <v>15</v>
      </c>
      <c r="C116" s="7">
        <v>52</v>
      </c>
      <c r="D116" s="7">
        <v>39</v>
      </c>
      <c r="E116" s="7">
        <v>39</v>
      </c>
      <c r="F116" s="7">
        <v>13</v>
      </c>
      <c r="G116" s="7">
        <v>39</v>
      </c>
      <c r="H116" s="7">
        <f>SUM(C116:G116)</f>
        <v>182</v>
      </c>
      <c r="I116" s="34" t="s">
        <v>16</v>
      </c>
      <c r="J116" s="701"/>
    </row>
    <row r="117" spans="1:10" ht="30" customHeight="1" x14ac:dyDescent="0.2">
      <c r="A117" s="701"/>
      <c r="B117" s="554" t="s">
        <v>17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f>SUM(C117:G117)</f>
        <v>0</v>
      </c>
      <c r="I117" s="34" t="s">
        <v>18</v>
      </c>
      <c r="J117" s="701"/>
    </row>
    <row r="118" spans="1:10" ht="30" customHeight="1" x14ac:dyDescent="0.2">
      <c r="A118" s="701"/>
      <c r="B118" s="555" t="s">
        <v>19</v>
      </c>
      <c r="C118" s="12">
        <v>0</v>
      </c>
      <c r="D118" s="12">
        <v>0</v>
      </c>
      <c r="E118" s="12">
        <v>13</v>
      </c>
      <c r="F118" s="12">
        <v>13</v>
      </c>
      <c r="G118" s="12">
        <v>0</v>
      </c>
      <c r="H118" s="7">
        <f>SUM(C118:G118)</f>
        <v>26</v>
      </c>
      <c r="I118" s="40" t="s">
        <v>20</v>
      </c>
      <c r="J118" s="701"/>
    </row>
    <row r="119" spans="1:10" ht="30" customHeight="1" thickBot="1" x14ac:dyDescent="0.25">
      <c r="A119" s="702"/>
      <c r="B119" s="556" t="s">
        <v>21</v>
      </c>
      <c r="C119" s="41">
        <f t="shared" ref="C119:H119" si="12">SUM(C114:C118)</f>
        <v>195</v>
      </c>
      <c r="D119" s="41">
        <f t="shared" si="12"/>
        <v>104</v>
      </c>
      <c r="E119" s="41">
        <f t="shared" si="12"/>
        <v>52</v>
      </c>
      <c r="F119" s="41">
        <f t="shared" si="12"/>
        <v>26</v>
      </c>
      <c r="G119" s="41">
        <f t="shared" si="12"/>
        <v>52</v>
      </c>
      <c r="H119" s="41">
        <f t="shared" si="12"/>
        <v>429</v>
      </c>
      <c r="I119" s="42" t="s">
        <v>311</v>
      </c>
      <c r="J119" s="702"/>
    </row>
    <row r="120" spans="1:10" ht="30" customHeight="1" thickBot="1" x14ac:dyDescent="0.25">
      <c r="A120" s="23"/>
      <c r="B120" s="187" t="s">
        <v>24</v>
      </c>
      <c r="C120" s="254">
        <f>SUM(C12,C18,C24,C35,C41,C47,C59,C71,C83,C95,C113,C119)</f>
        <v>1222</v>
      </c>
      <c r="D120" s="254">
        <f>SUM(D119,D113,D95,D89,D83,D71,D59,D47,D41,D35,D24,D18,D12)</f>
        <v>1404</v>
      </c>
      <c r="E120" s="254">
        <f>SUM(E119,E113,E95,E89,E83,E71,E59,E47,E41,E35,E24,E18,E12)</f>
        <v>598</v>
      </c>
      <c r="F120" s="254">
        <f>SUM(F119,F113,F95,F89,F83,F71,F59,F47,F41,F35,F24,F18,F12)</f>
        <v>806</v>
      </c>
      <c r="G120" s="254">
        <f>SUM(G119,G113,G95,G89,G83,G71,G59,G47,G41,G35,G24,G18,G12)</f>
        <v>5174</v>
      </c>
      <c r="H120" s="254">
        <f>SUM(H119,H113,H95,H89,H83,H71,H59,H47,H41,H35,H24,H18,H12)</f>
        <v>9204</v>
      </c>
      <c r="I120" s="544" t="s">
        <v>380</v>
      </c>
      <c r="J120" s="23"/>
    </row>
    <row r="121" spans="1:10" ht="15" thickTop="1" x14ac:dyDescent="0.2"/>
    <row r="123" spans="1:10" x14ac:dyDescent="0.2">
      <c r="C123" s="25">
        <v>1222</v>
      </c>
      <c r="D123" s="25">
        <v>1404</v>
      </c>
      <c r="E123" s="25">
        <v>598</v>
      </c>
      <c r="F123" s="25">
        <v>806</v>
      </c>
      <c r="G123" s="25">
        <v>5174</v>
      </c>
      <c r="H123" s="25">
        <v>9204</v>
      </c>
    </row>
    <row r="125" spans="1:10" x14ac:dyDescent="0.2">
      <c r="C125" s="25">
        <f t="shared" ref="C125:H125" si="13">C123-C120</f>
        <v>0</v>
      </c>
      <c r="D125" s="25">
        <f t="shared" si="13"/>
        <v>0</v>
      </c>
      <c r="E125" s="25">
        <f t="shared" si="13"/>
        <v>0</v>
      </c>
      <c r="F125" s="25">
        <f t="shared" si="13"/>
        <v>0</v>
      </c>
      <c r="G125" s="25">
        <f t="shared" si="13"/>
        <v>0</v>
      </c>
      <c r="H125" s="25">
        <f t="shared" si="13"/>
        <v>0</v>
      </c>
    </row>
  </sheetData>
  <mergeCells count="62">
    <mergeCell ref="J90:J95"/>
    <mergeCell ref="A75:A77"/>
    <mergeCell ref="B75:B77"/>
    <mergeCell ref="C75:G75"/>
    <mergeCell ref="H75:H76"/>
    <mergeCell ref="I75:I77"/>
    <mergeCell ref="B99:B101"/>
    <mergeCell ref="C99:G99"/>
    <mergeCell ref="H99:H100"/>
    <mergeCell ref="I99:I101"/>
    <mergeCell ref="J99:J101"/>
    <mergeCell ref="J27:J29"/>
    <mergeCell ref="A51:A53"/>
    <mergeCell ref="B51:B53"/>
    <mergeCell ref="C51:G51"/>
    <mergeCell ref="H51:H52"/>
    <mergeCell ref="I51:I53"/>
    <mergeCell ref="J51:J53"/>
    <mergeCell ref="A27:A29"/>
    <mergeCell ref="B27:B29"/>
    <mergeCell ref="C27:G27"/>
    <mergeCell ref="H27:H28"/>
    <mergeCell ref="I27:I29"/>
    <mergeCell ref="A102:A107"/>
    <mergeCell ref="J102:J107"/>
    <mergeCell ref="A108:A113"/>
    <mergeCell ref="J108:J113"/>
    <mergeCell ref="J30:J35"/>
    <mergeCell ref="A36:A41"/>
    <mergeCell ref="J36:J41"/>
    <mergeCell ref="A42:A47"/>
    <mergeCell ref="J42:J47"/>
    <mergeCell ref="J54:J59"/>
    <mergeCell ref="A60:A65"/>
    <mergeCell ref="J60:J65"/>
    <mergeCell ref="A66:A71"/>
    <mergeCell ref="J66:J71"/>
    <mergeCell ref="J75:J77"/>
    <mergeCell ref="A99:A101"/>
    <mergeCell ref="J114:J119"/>
    <mergeCell ref="A90:A95"/>
    <mergeCell ref="A114:A119"/>
    <mergeCell ref="J4:J6"/>
    <mergeCell ref="A7:A12"/>
    <mergeCell ref="A13:A18"/>
    <mergeCell ref="J7:J12"/>
    <mergeCell ref="J13:J18"/>
    <mergeCell ref="A30:A35"/>
    <mergeCell ref="A19:A24"/>
    <mergeCell ref="J19:J24"/>
    <mergeCell ref="A78:A83"/>
    <mergeCell ref="J78:J83"/>
    <mergeCell ref="A84:A89"/>
    <mergeCell ref="J84:J89"/>
    <mergeCell ref="A54:A59"/>
    <mergeCell ref="A1:J1"/>
    <mergeCell ref="A2:J2"/>
    <mergeCell ref="A4:A6"/>
    <mergeCell ref="B4:B6"/>
    <mergeCell ref="C4:G4"/>
    <mergeCell ref="H4:H5"/>
    <mergeCell ref="I4:I6"/>
  </mergeCells>
  <printOptions horizontalCentered="1"/>
  <pageMargins left="0.39370078740157483" right="0.39370078740157483" top="0.59055118110236227" bottom="0.39370078740157483" header="0.59055118110236227" footer="0.39370078740157483"/>
  <pageSetup paperSize="9" scale="70" firstPageNumber="9" orientation="landscape" horizontalDpi="300" verticalDpi="300" r:id="rId1"/>
  <rowBreaks count="5" manualBreakCount="5">
    <brk id="25" max="9" man="1"/>
    <brk id="48" max="9" man="1"/>
    <brk id="73" max="9" man="1"/>
    <brk id="97" max="9" man="1"/>
    <brk id="121" max="9" man="1"/>
  </rowBreaks>
  <ignoredErrors>
    <ignoredError sqref="H41 H71 H89 H113 H24 H47 H1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N127"/>
  <sheetViews>
    <sheetView rightToLeft="1" view="pageBreakPreview" topLeftCell="A19" zoomScale="80" zoomScaleSheetLayoutView="80" workbookViewId="0">
      <selection activeCell="O28" sqref="O28"/>
    </sheetView>
  </sheetViews>
  <sheetFormatPr defaultColWidth="9.125" defaultRowHeight="14.25" x14ac:dyDescent="0.2"/>
  <cols>
    <col min="1" max="1" width="10.25" style="44" customWidth="1"/>
    <col min="2" max="2" width="17.25" style="44" customWidth="1"/>
    <col min="3" max="3" width="7" style="44" customWidth="1"/>
    <col min="4" max="4" width="13.875" style="44" customWidth="1"/>
    <col min="5" max="5" width="10.875" style="44" customWidth="1"/>
    <col min="6" max="6" width="13" style="44" customWidth="1"/>
    <col min="7" max="7" width="11.375" style="44" customWidth="1"/>
    <col min="8" max="8" width="10.25" style="44" customWidth="1"/>
    <col min="9" max="9" width="8" style="44" customWidth="1"/>
    <col min="10" max="10" width="28.125" style="44" customWidth="1"/>
    <col min="11" max="11" width="14.25" style="44" customWidth="1"/>
    <col min="12" max="16384" width="9.125" style="44"/>
  </cols>
  <sheetData>
    <row r="1" spans="1:14" ht="30.75" customHeight="1" x14ac:dyDescent="0.25">
      <c r="A1" s="734" t="s">
        <v>396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</row>
    <row r="2" spans="1:14" ht="28.5" customHeight="1" x14ac:dyDescent="0.2">
      <c r="A2" s="733" t="s">
        <v>448</v>
      </c>
      <c r="B2" s="733"/>
      <c r="C2" s="733"/>
      <c r="D2" s="733"/>
      <c r="E2" s="733"/>
      <c r="F2" s="733"/>
      <c r="G2" s="733"/>
      <c r="H2" s="733"/>
      <c r="I2" s="733"/>
      <c r="J2" s="733"/>
      <c r="K2" s="733"/>
    </row>
    <row r="3" spans="1:14" ht="27" customHeight="1" thickBot="1" x14ac:dyDescent="0.3">
      <c r="A3" s="739" t="s">
        <v>278</v>
      </c>
      <c r="B3" s="739"/>
      <c r="C3" s="45"/>
      <c r="D3" s="45"/>
      <c r="E3" s="45"/>
      <c r="F3" s="45"/>
      <c r="G3" s="45"/>
      <c r="I3" s="46"/>
      <c r="K3" s="495" t="s">
        <v>279</v>
      </c>
    </row>
    <row r="4" spans="1:14" ht="25.5" customHeight="1" thickTop="1" x14ac:dyDescent="0.2">
      <c r="A4" s="719" t="s">
        <v>42</v>
      </c>
      <c r="B4" s="730" t="s">
        <v>1</v>
      </c>
      <c r="C4" s="730" t="s">
        <v>43</v>
      </c>
      <c r="D4" s="730"/>
      <c r="E4" s="730" t="s">
        <v>44</v>
      </c>
      <c r="F4" s="730"/>
      <c r="G4" s="730" t="s">
        <v>307</v>
      </c>
      <c r="H4" s="730"/>
      <c r="I4" s="730"/>
      <c r="J4" s="730" t="s">
        <v>6</v>
      </c>
      <c r="K4" s="730" t="s">
        <v>152</v>
      </c>
    </row>
    <row r="5" spans="1:14" ht="25.5" customHeight="1" x14ac:dyDescent="0.2">
      <c r="A5" s="720"/>
      <c r="B5" s="731"/>
      <c r="C5" s="735"/>
      <c r="D5" s="735"/>
      <c r="E5" s="736" t="s">
        <v>45</v>
      </c>
      <c r="F5" s="736"/>
      <c r="G5" s="736" t="s">
        <v>46</v>
      </c>
      <c r="H5" s="736"/>
      <c r="I5" s="736"/>
      <c r="J5" s="731"/>
      <c r="K5" s="731"/>
    </row>
    <row r="6" spans="1:14" ht="26.25" customHeight="1" x14ac:dyDescent="0.2">
      <c r="A6" s="720"/>
      <c r="B6" s="731"/>
      <c r="C6" s="47" t="s">
        <v>47</v>
      </c>
      <c r="D6" s="47" t="s">
        <v>48</v>
      </c>
      <c r="E6" s="47" t="s">
        <v>49</v>
      </c>
      <c r="F6" s="47" t="s">
        <v>50</v>
      </c>
      <c r="G6" s="47" t="s">
        <v>51</v>
      </c>
      <c r="H6" s="47" t="s">
        <v>52</v>
      </c>
      <c r="I6" s="47" t="s">
        <v>19</v>
      </c>
      <c r="J6" s="731"/>
      <c r="K6" s="731"/>
    </row>
    <row r="7" spans="1:14" ht="62.25" customHeight="1" thickBot="1" x14ac:dyDescent="0.25">
      <c r="A7" s="720"/>
      <c r="B7" s="731"/>
      <c r="C7" s="48" t="s">
        <v>327</v>
      </c>
      <c r="D7" s="48" t="s">
        <v>328</v>
      </c>
      <c r="E7" s="47" t="s">
        <v>53</v>
      </c>
      <c r="F7" s="48" t="s">
        <v>54</v>
      </c>
      <c r="G7" s="47" t="s">
        <v>55</v>
      </c>
      <c r="H7" s="47" t="s">
        <v>56</v>
      </c>
      <c r="I7" s="47" t="s">
        <v>20</v>
      </c>
      <c r="J7" s="732"/>
      <c r="K7" s="732"/>
    </row>
    <row r="8" spans="1:14" ht="34.5" customHeight="1" x14ac:dyDescent="0.2">
      <c r="A8" s="738" t="s">
        <v>10</v>
      </c>
      <c r="B8" s="546" t="s">
        <v>11</v>
      </c>
      <c r="C8" s="255">
        <v>0</v>
      </c>
      <c r="D8" s="255">
        <v>6</v>
      </c>
      <c r="E8" s="255">
        <v>6</v>
      </c>
      <c r="F8" s="255">
        <v>1</v>
      </c>
      <c r="G8" s="255">
        <v>4</v>
      </c>
      <c r="H8" s="256">
        <v>0</v>
      </c>
      <c r="I8" s="255">
        <v>2</v>
      </c>
      <c r="J8" s="559" t="s">
        <v>12</v>
      </c>
      <c r="K8" s="737" t="s">
        <v>310</v>
      </c>
    </row>
    <row r="9" spans="1:14" ht="34.5" customHeight="1" x14ac:dyDescent="0.25">
      <c r="A9" s="720"/>
      <c r="B9" s="547" t="s">
        <v>13</v>
      </c>
      <c r="C9" s="257">
        <v>0</v>
      </c>
      <c r="D9" s="257">
        <v>0</v>
      </c>
      <c r="E9" s="257">
        <v>0</v>
      </c>
      <c r="F9" s="257">
        <v>0</v>
      </c>
      <c r="G9" s="257">
        <v>0</v>
      </c>
      <c r="H9" s="258">
        <v>0</v>
      </c>
      <c r="I9" s="257">
        <v>0</v>
      </c>
      <c r="J9" s="560" t="s">
        <v>309</v>
      </c>
      <c r="K9" s="722"/>
    </row>
    <row r="10" spans="1:14" ht="34.5" customHeight="1" x14ac:dyDescent="0.2">
      <c r="A10" s="720"/>
      <c r="B10" s="547" t="s">
        <v>15</v>
      </c>
      <c r="C10" s="257">
        <v>7</v>
      </c>
      <c r="D10" s="257">
        <v>44</v>
      </c>
      <c r="E10" s="257">
        <v>31</v>
      </c>
      <c r="F10" s="257">
        <v>20</v>
      </c>
      <c r="G10" s="257">
        <v>3</v>
      </c>
      <c r="H10" s="258">
        <v>47</v>
      </c>
      <c r="I10" s="257">
        <v>1</v>
      </c>
      <c r="J10" s="559" t="s">
        <v>16</v>
      </c>
      <c r="K10" s="722"/>
    </row>
    <row r="11" spans="1:14" ht="34.5" customHeight="1" x14ac:dyDescent="0.2">
      <c r="A11" s="720"/>
      <c r="B11" s="547" t="s">
        <v>17</v>
      </c>
      <c r="C11" s="257">
        <v>0</v>
      </c>
      <c r="D11" s="257">
        <v>0</v>
      </c>
      <c r="E11" s="257">
        <v>0</v>
      </c>
      <c r="F11" s="257">
        <v>0</v>
      </c>
      <c r="G11" s="257">
        <v>0</v>
      </c>
      <c r="H11" s="258">
        <v>0</v>
      </c>
      <c r="I11" s="257">
        <v>0</v>
      </c>
      <c r="J11" s="559" t="s">
        <v>18</v>
      </c>
      <c r="K11" s="722"/>
    </row>
    <row r="12" spans="1:14" ht="34.5" customHeight="1" x14ac:dyDescent="0.2">
      <c r="A12" s="720"/>
      <c r="B12" s="558" t="s">
        <v>19</v>
      </c>
      <c r="C12" s="259">
        <v>1</v>
      </c>
      <c r="D12" s="259">
        <v>1</v>
      </c>
      <c r="E12" s="259">
        <v>1</v>
      </c>
      <c r="F12" s="259">
        <v>1</v>
      </c>
      <c r="G12" s="259">
        <v>2</v>
      </c>
      <c r="H12" s="260">
        <v>0</v>
      </c>
      <c r="I12" s="259">
        <v>0</v>
      </c>
      <c r="J12" s="561" t="s">
        <v>20</v>
      </c>
      <c r="K12" s="722"/>
    </row>
    <row r="13" spans="1:14" ht="34.5" customHeight="1" thickBot="1" x14ac:dyDescent="0.25">
      <c r="A13" s="729"/>
      <c r="B13" s="545" t="s">
        <v>21</v>
      </c>
      <c r="C13" s="261">
        <f>SUM(C8:C12)</f>
        <v>8</v>
      </c>
      <c r="D13" s="261">
        <f t="shared" ref="D13:I13" si="0">SUM(D8:D12)</f>
        <v>51</v>
      </c>
      <c r="E13" s="261">
        <f t="shared" si="0"/>
        <v>38</v>
      </c>
      <c r="F13" s="259">
        <f t="shared" si="0"/>
        <v>22</v>
      </c>
      <c r="G13" s="261">
        <f t="shared" si="0"/>
        <v>9</v>
      </c>
      <c r="H13" s="261">
        <f t="shared" si="0"/>
        <v>47</v>
      </c>
      <c r="I13" s="261">
        <f t="shared" si="0"/>
        <v>3</v>
      </c>
      <c r="J13" s="562" t="s">
        <v>311</v>
      </c>
      <c r="K13" s="725"/>
    </row>
    <row r="14" spans="1:14" ht="34.5" customHeight="1" x14ac:dyDescent="0.2">
      <c r="A14" s="726" t="s">
        <v>57</v>
      </c>
      <c r="B14" s="547" t="s">
        <v>11</v>
      </c>
      <c r="C14" s="257">
        <v>11</v>
      </c>
      <c r="D14" s="257">
        <v>0</v>
      </c>
      <c r="E14" s="257">
        <v>3</v>
      </c>
      <c r="F14" s="263">
        <v>7</v>
      </c>
      <c r="G14" s="257">
        <v>0</v>
      </c>
      <c r="H14" s="258">
        <v>0</v>
      </c>
      <c r="I14" s="257">
        <v>11</v>
      </c>
      <c r="J14" s="559" t="s">
        <v>12</v>
      </c>
      <c r="K14" s="737" t="s">
        <v>155</v>
      </c>
      <c r="N14" s="484"/>
    </row>
    <row r="15" spans="1:14" ht="34.5" customHeight="1" x14ac:dyDescent="0.2">
      <c r="A15" s="727"/>
      <c r="B15" s="547" t="s">
        <v>13</v>
      </c>
      <c r="C15" s="257">
        <v>0</v>
      </c>
      <c r="D15" s="257">
        <v>0</v>
      </c>
      <c r="E15" s="257">
        <v>0</v>
      </c>
      <c r="F15" s="262">
        <v>0</v>
      </c>
      <c r="G15" s="257">
        <v>0</v>
      </c>
      <c r="H15" s="258">
        <v>0</v>
      </c>
      <c r="I15" s="257">
        <v>0</v>
      </c>
      <c r="J15" s="563" t="s">
        <v>309</v>
      </c>
      <c r="K15" s="722"/>
    </row>
    <row r="16" spans="1:14" ht="34.5" customHeight="1" x14ac:dyDescent="0.2">
      <c r="A16" s="727"/>
      <c r="B16" s="547" t="s">
        <v>15</v>
      </c>
      <c r="C16" s="257">
        <v>23</v>
      </c>
      <c r="D16" s="257">
        <v>2</v>
      </c>
      <c r="E16" s="257">
        <v>0</v>
      </c>
      <c r="F16" s="262">
        <v>25</v>
      </c>
      <c r="G16" s="257">
        <v>2</v>
      </c>
      <c r="H16" s="258">
        <v>25</v>
      </c>
      <c r="I16" s="257">
        <v>0</v>
      </c>
      <c r="J16" s="559" t="s">
        <v>16</v>
      </c>
      <c r="K16" s="722"/>
    </row>
    <row r="17" spans="1:11" ht="34.5" customHeight="1" x14ac:dyDescent="0.2">
      <c r="A17" s="727"/>
      <c r="B17" s="547" t="s">
        <v>17</v>
      </c>
      <c r="C17" s="257">
        <v>0</v>
      </c>
      <c r="D17" s="257">
        <v>0</v>
      </c>
      <c r="E17" s="257">
        <v>0</v>
      </c>
      <c r="F17" s="262">
        <v>0</v>
      </c>
      <c r="G17" s="257">
        <v>0</v>
      </c>
      <c r="H17" s="258">
        <v>0</v>
      </c>
      <c r="I17" s="257">
        <v>0</v>
      </c>
      <c r="J17" s="559" t="s">
        <v>18</v>
      </c>
      <c r="K17" s="722"/>
    </row>
    <row r="18" spans="1:11" ht="34.5" customHeight="1" x14ac:dyDescent="0.2">
      <c r="A18" s="727"/>
      <c r="B18" s="558" t="s">
        <v>19</v>
      </c>
      <c r="C18" s="259">
        <v>0</v>
      </c>
      <c r="D18" s="259">
        <v>0</v>
      </c>
      <c r="E18" s="259">
        <v>0</v>
      </c>
      <c r="F18" s="262">
        <v>0</v>
      </c>
      <c r="G18" s="259">
        <v>0</v>
      </c>
      <c r="H18" s="260">
        <v>0</v>
      </c>
      <c r="I18" s="259">
        <v>0</v>
      </c>
      <c r="J18" s="561" t="s">
        <v>20</v>
      </c>
      <c r="K18" s="722"/>
    </row>
    <row r="19" spans="1:11" ht="34.5" customHeight="1" thickBot="1" x14ac:dyDescent="0.25">
      <c r="A19" s="728"/>
      <c r="B19" s="545" t="s">
        <v>21</v>
      </c>
      <c r="C19" s="261">
        <f>SUM(C14:C18)</f>
        <v>34</v>
      </c>
      <c r="D19" s="261">
        <f t="shared" ref="D19:I19" si="1">SUM(D14:D18)</f>
        <v>2</v>
      </c>
      <c r="E19" s="261">
        <f t="shared" si="1"/>
        <v>3</v>
      </c>
      <c r="F19" s="261">
        <f t="shared" si="1"/>
        <v>32</v>
      </c>
      <c r="G19" s="261">
        <f t="shared" si="1"/>
        <v>2</v>
      </c>
      <c r="H19" s="261">
        <f t="shared" si="1"/>
        <v>25</v>
      </c>
      <c r="I19" s="261">
        <f t="shared" si="1"/>
        <v>11</v>
      </c>
      <c r="J19" s="562" t="s">
        <v>311</v>
      </c>
      <c r="K19" s="725"/>
    </row>
    <row r="20" spans="1:11" ht="34.5" customHeight="1" x14ac:dyDescent="0.2">
      <c r="A20" s="738" t="s">
        <v>25</v>
      </c>
      <c r="B20" s="546" t="s">
        <v>11</v>
      </c>
      <c r="C20" s="255">
        <v>2</v>
      </c>
      <c r="D20" s="255">
        <v>0</v>
      </c>
      <c r="E20" s="255">
        <v>2</v>
      </c>
      <c r="F20" s="255">
        <v>0</v>
      </c>
      <c r="G20" s="688">
        <v>1</v>
      </c>
      <c r="H20" s="256">
        <v>1</v>
      </c>
      <c r="I20" s="255">
        <v>0</v>
      </c>
      <c r="J20" s="689" t="s">
        <v>12</v>
      </c>
      <c r="K20" s="737" t="s">
        <v>211</v>
      </c>
    </row>
    <row r="21" spans="1:11" ht="34.5" customHeight="1" x14ac:dyDescent="0.2">
      <c r="A21" s="720"/>
      <c r="B21" s="547" t="s">
        <v>13</v>
      </c>
      <c r="C21" s="257">
        <v>0</v>
      </c>
      <c r="D21" s="257">
        <v>0</v>
      </c>
      <c r="E21" s="257">
        <v>0</v>
      </c>
      <c r="F21" s="257">
        <v>0</v>
      </c>
      <c r="G21" s="318">
        <v>0</v>
      </c>
      <c r="H21" s="258">
        <v>0</v>
      </c>
      <c r="I21" s="257">
        <v>0</v>
      </c>
      <c r="J21" s="563" t="s">
        <v>309</v>
      </c>
      <c r="K21" s="722"/>
    </row>
    <row r="22" spans="1:11" ht="34.5" customHeight="1" x14ac:dyDescent="0.2">
      <c r="A22" s="720"/>
      <c r="B22" s="547" t="s">
        <v>15</v>
      </c>
      <c r="C22" s="257">
        <v>7</v>
      </c>
      <c r="D22" s="257">
        <v>0</v>
      </c>
      <c r="E22" s="257">
        <v>5</v>
      </c>
      <c r="F22" s="257">
        <v>2</v>
      </c>
      <c r="G22" s="690">
        <v>0</v>
      </c>
      <c r="H22" s="258">
        <v>7</v>
      </c>
      <c r="I22" s="257">
        <v>0</v>
      </c>
      <c r="J22" s="559" t="s">
        <v>16</v>
      </c>
      <c r="K22" s="722"/>
    </row>
    <row r="23" spans="1:11" ht="34.5" customHeight="1" x14ac:dyDescent="0.2">
      <c r="A23" s="720"/>
      <c r="B23" s="547" t="s">
        <v>17</v>
      </c>
      <c r="C23" s="257">
        <v>0</v>
      </c>
      <c r="D23" s="257">
        <v>0</v>
      </c>
      <c r="E23" s="257">
        <v>0</v>
      </c>
      <c r="F23" s="257">
        <v>0</v>
      </c>
      <c r="G23" s="318">
        <v>0</v>
      </c>
      <c r="H23" s="258">
        <v>0</v>
      </c>
      <c r="I23" s="257">
        <v>0</v>
      </c>
      <c r="J23" s="559" t="s">
        <v>18</v>
      </c>
      <c r="K23" s="722"/>
    </row>
    <row r="24" spans="1:11" ht="34.5" customHeight="1" x14ac:dyDescent="0.2">
      <c r="A24" s="720"/>
      <c r="B24" s="558" t="s">
        <v>19</v>
      </c>
      <c r="C24" s="259">
        <v>0</v>
      </c>
      <c r="D24" s="259">
        <v>0</v>
      </c>
      <c r="E24" s="259">
        <v>0</v>
      </c>
      <c r="F24" s="259">
        <v>0</v>
      </c>
      <c r="G24" s="318">
        <v>0</v>
      </c>
      <c r="H24" s="260">
        <v>0</v>
      </c>
      <c r="I24" s="259">
        <v>0</v>
      </c>
      <c r="J24" s="561" t="s">
        <v>20</v>
      </c>
      <c r="K24" s="722"/>
    </row>
    <row r="25" spans="1:11" ht="34.5" customHeight="1" thickBot="1" x14ac:dyDescent="0.25">
      <c r="A25" s="729"/>
      <c r="B25" s="545" t="s">
        <v>21</v>
      </c>
      <c r="C25" s="261">
        <f t="shared" ref="C25:I25" si="2">SUM(C20:C24)</f>
        <v>9</v>
      </c>
      <c r="D25" s="261">
        <f t="shared" si="2"/>
        <v>0</v>
      </c>
      <c r="E25" s="261">
        <f t="shared" si="2"/>
        <v>7</v>
      </c>
      <c r="F25" s="261">
        <f t="shared" si="2"/>
        <v>2</v>
      </c>
      <c r="G25" s="261">
        <f t="shared" si="2"/>
        <v>1</v>
      </c>
      <c r="H25" s="261">
        <f t="shared" si="2"/>
        <v>8</v>
      </c>
      <c r="I25" s="261">
        <f t="shared" si="2"/>
        <v>0</v>
      </c>
      <c r="J25" s="562" t="s">
        <v>311</v>
      </c>
      <c r="K25" s="725"/>
    </row>
    <row r="26" spans="1:11" ht="34.5" customHeight="1" x14ac:dyDescent="0.2">
      <c r="A26" s="508"/>
      <c r="B26" s="506"/>
      <c r="C26" s="482"/>
      <c r="D26" s="482"/>
      <c r="E26" s="482"/>
      <c r="F26" s="482"/>
      <c r="G26" s="482"/>
      <c r="H26" s="482"/>
      <c r="I26" s="482"/>
      <c r="J26" s="506"/>
      <c r="K26" s="507"/>
    </row>
    <row r="27" spans="1:11" ht="34.5" customHeight="1" thickBot="1" x14ac:dyDescent="0.25">
      <c r="A27" s="739" t="s">
        <v>394</v>
      </c>
      <c r="B27" s="739"/>
      <c r="C27" s="482"/>
      <c r="D27" s="482"/>
      <c r="E27" s="482"/>
      <c r="F27" s="482"/>
      <c r="G27" s="482"/>
      <c r="H27" s="482"/>
      <c r="I27" s="482"/>
      <c r="J27" s="458"/>
      <c r="K27" s="495" t="s">
        <v>393</v>
      </c>
    </row>
    <row r="28" spans="1:11" ht="34.5" customHeight="1" thickTop="1" x14ac:dyDescent="0.2">
      <c r="A28" s="719" t="s">
        <v>42</v>
      </c>
      <c r="B28" s="730" t="s">
        <v>1</v>
      </c>
      <c r="C28" s="730" t="s">
        <v>43</v>
      </c>
      <c r="D28" s="730"/>
      <c r="E28" s="730" t="s">
        <v>44</v>
      </c>
      <c r="F28" s="730"/>
      <c r="G28" s="730" t="s">
        <v>307</v>
      </c>
      <c r="H28" s="730"/>
      <c r="I28" s="730"/>
      <c r="J28" s="730" t="s">
        <v>6</v>
      </c>
      <c r="K28" s="730" t="s">
        <v>152</v>
      </c>
    </row>
    <row r="29" spans="1:11" ht="34.5" customHeight="1" x14ac:dyDescent="0.2">
      <c r="A29" s="720"/>
      <c r="B29" s="731"/>
      <c r="C29" s="735"/>
      <c r="D29" s="735"/>
      <c r="E29" s="736" t="s">
        <v>45</v>
      </c>
      <c r="F29" s="736"/>
      <c r="G29" s="736" t="s">
        <v>46</v>
      </c>
      <c r="H29" s="736"/>
      <c r="I29" s="736"/>
      <c r="J29" s="731"/>
      <c r="K29" s="731"/>
    </row>
    <row r="30" spans="1:11" ht="34.5" customHeight="1" x14ac:dyDescent="0.2">
      <c r="A30" s="720"/>
      <c r="B30" s="731"/>
      <c r="C30" s="461" t="s">
        <v>47</v>
      </c>
      <c r="D30" s="461" t="s">
        <v>48</v>
      </c>
      <c r="E30" s="461" t="s">
        <v>49</v>
      </c>
      <c r="F30" s="461" t="s">
        <v>50</v>
      </c>
      <c r="G30" s="461" t="s">
        <v>51</v>
      </c>
      <c r="H30" s="461" t="s">
        <v>52</v>
      </c>
      <c r="I30" s="461" t="s">
        <v>19</v>
      </c>
      <c r="J30" s="731"/>
      <c r="K30" s="731"/>
    </row>
    <row r="31" spans="1:11" ht="53.25" customHeight="1" thickBot="1" x14ac:dyDescent="0.25">
      <c r="A31" s="729"/>
      <c r="B31" s="732"/>
      <c r="C31" s="483" t="s">
        <v>327</v>
      </c>
      <c r="D31" s="483" t="s">
        <v>328</v>
      </c>
      <c r="E31" s="462" t="s">
        <v>53</v>
      </c>
      <c r="F31" s="483" t="s">
        <v>54</v>
      </c>
      <c r="G31" s="462" t="s">
        <v>55</v>
      </c>
      <c r="H31" s="462" t="s">
        <v>56</v>
      </c>
      <c r="I31" s="462" t="s">
        <v>20</v>
      </c>
      <c r="J31" s="732"/>
      <c r="K31" s="732"/>
    </row>
    <row r="32" spans="1:11" ht="34.5" customHeight="1" x14ac:dyDescent="0.2">
      <c r="A32" s="738" t="s">
        <v>26</v>
      </c>
      <c r="B32" s="547" t="s">
        <v>11</v>
      </c>
      <c r="C32" s="257">
        <v>1</v>
      </c>
      <c r="D32" s="257">
        <v>1</v>
      </c>
      <c r="E32" s="257">
        <v>2</v>
      </c>
      <c r="F32" s="257">
        <v>0</v>
      </c>
      <c r="G32" s="257">
        <v>2</v>
      </c>
      <c r="H32" s="258">
        <v>0</v>
      </c>
      <c r="I32" s="257">
        <v>0</v>
      </c>
      <c r="J32" s="559" t="s">
        <v>12</v>
      </c>
      <c r="K32" s="737" t="s">
        <v>157</v>
      </c>
    </row>
    <row r="33" spans="1:11" ht="34.5" customHeight="1" x14ac:dyDescent="0.2">
      <c r="A33" s="720"/>
      <c r="B33" s="547" t="s">
        <v>13</v>
      </c>
      <c r="C33" s="257">
        <v>0</v>
      </c>
      <c r="D33" s="257">
        <v>0</v>
      </c>
      <c r="E33" s="257">
        <v>0</v>
      </c>
      <c r="F33" s="257">
        <v>0</v>
      </c>
      <c r="G33" s="257">
        <v>0</v>
      </c>
      <c r="H33" s="258">
        <v>0</v>
      </c>
      <c r="I33" s="257">
        <v>0</v>
      </c>
      <c r="J33" s="563" t="s">
        <v>309</v>
      </c>
      <c r="K33" s="722"/>
    </row>
    <row r="34" spans="1:11" ht="34.5" customHeight="1" x14ac:dyDescent="0.2">
      <c r="A34" s="720"/>
      <c r="B34" s="547" t="s">
        <v>15</v>
      </c>
      <c r="C34" s="257">
        <v>0</v>
      </c>
      <c r="D34" s="257">
        <v>1</v>
      </c>
      <c r="E34" s="257">
        <v>1</v>
      </c>
      <c r="F34" s="257">
        <v>0</v>
      </c>
      <c r="G34" s="257">
        <v>1</v>
      </c>
      <c r="H34" s="258">
        <v>0</v>
      </c>
      <c r="I34" s="257">
        <v>0</v>
      </c>
      <c r="J34" s="559" t="s">
        <v>16</v>
      </c>
      <c r="K34" s="722"/>
    </row>
    <row r="35" spans="1:11" ht="34.5" customHeight="1" x14ac:dyDescent="0.2">
      <c r="A35" s="720"/>
      <c r="B35" s="547" t="s">
        <v>17</v>
      </c>
      <c r="C35" s="257">
        <v>0</v>
      </c>
      <c r="D35" s="257">
        <v>0</v>
      </c>
      <c r="E35" s="257">
        <v>0</v>
      </c>
      <c r="F35" s="257">
        <v>0</v>
      </c>
      <c r="G35" s="257">
        <v>0</v>
      </c>
      <c r="H35" s="258">
        <v>0</v>
      </c>
      <c r="I35" s="257">
        <v>0</v>
      </c>
      <c r="J35" s="559" t="s">
        <v>18</v>
      </c>
      <c r="K35" s="722"/>
    </row>
    <row r="36" spans="1:11" ht="34.5" customHeight="1" x14ac:dyDescent="0.2">
      <c r="A36" s="720"/>
      <c r="B36" s="558" t="s">
        <v>19</v>
      </c>
      <c r="C36" s="259">
        <v>0</v>
      </c>
      <c r="D36" s="259">
        <v>0</v>
      </c>
      <c r="E36" s="259">
        <v>0</v>
      </c>
      <c r="F36" s="259">
        <v>0</v>
      </c>
      <c r="G36" s="259">
        <v>0</v>
      </c>
      <c r="H36" s="260">
        <v>0</v>
      </c>
      <c r="I36" s="259">
        <v>0</v>
      </c>
      <c r="J36" s="561" t="s">
        <v>20</v>
      </c>
      <c r="K36" s="722"/>
    </row>
    <row r="37" spans="1:11" ht="34.5" customHeight="1" thickBot="1" x14ac:dyDescent="0.25">
      <c r="A37" s="729"/>
      <c r="B37" s="545" t="s">
        <v>21</v>
      </c>
      <c r="C37" s="261">
        <f>SUM(C32:C36)</f>
        <v>1</v>
      </c>
      <c r="D37" s="261">
        <f t="shared" ref="D37:I37" si="3">SUM(D32:D36)</f>
        <v>2</v>
      </c>
      <c r="E37" s="261">
        <f t="shared" si="3"/>
        <v>3</v>
      </c>
      <c r="F37" s="261">
        <f t="shared" si="3"/>
        <v>0</v>
      </c>
      <c r="G37" s="261">
        <f t="shared" si="3"/>
        <v>3</v>
      </c>
      <c r="H37" s="261">
        <f t="shared" si="3"/>
        <v>0</v>
      </c>
      <c r="I37" s="261">
        <f t="shared" si="3"/>
        <v>0</v>
      </c>
      <c r="J37" s="562" t="s">
        <v>311</v>
      </c>
      <c r="K37" s="725"/>
    </row>
    <row r="38" spans="1:11" ht="34.5" customHeight="1" x14ac:dyDescent="0.2">
      <c r="A38" s="738" t="s">
        <v>27</v>
      </c>
      <c r="B38" s="547" t="s">
        <v>11</v>
      </c>
      <c r="C38" s="257">
        <v>54</v>
      </c>
      <c r="D38" s="257">
        <v>53</v>
      </c>
      <c r="E38" s="257">
        <v>107</v>
      </c>
      <c r="F38" s="257">
        <v>0</v>
      </c>
      <c r="G38" s="257">
        <v>105</v>
      </c>
      <c r="H38" s="258">
        <v>2</v>
      </c>
      <c r="I38" s="257">
        <v>0</v>
      </c>
      <c r="J38" s="559" t="s">
        <v>12</v>
      </c>
      <c r="K38" s="737" t="s">
        <v>158</v>
      </c>
    </row>
    <row r="39" spans="1:11" ht="34.5" customHeight="1" x14ac:dyDescent="0.2">
      <c r="A39" s="720"/>
      <c r="B39" s="547" t="s">
        <v>13</v>
      </c>
      <c r="C39" s="257">
        <v>0</v>
      </c>
      <c r="D39" s="257">
        <v>0</v>
      </c>
      <c r="E39" s="257">
        <v>0</v>
      </c>
      <c r="F39" s="257">
        <v>0</v>
      </c>
      <c r="G39" s="257">
        <v>0</v>
      </c>
      <c r="H39" s="258">
        <v>0</v>
      </c>
      <c r="I39" s="257">
        <v>0</v>
      </c>
      <c r="J39" s="563" t="s">
        <v>309</v>
      </c>
      <c r="K39" s="722"/>
    </row>
    <row r="40" spans="1:11" ht="34.5" customHeight="1" x14ac:dyDescent="0.2">
      <c r="A40" s="720"/>
      <c r="B40" s="547" t="s">
        <v>15</v>
      </c>
      <c r="C40" s="257">
        <v>14</v>
      </c>
      <c r="D40" s="257">
        <v>303</v>
      </c>
      <c r="E40" s="257">
        <v>126</v>
      </c>
      <c r="F40" s="257">
        <v>190</v>
      </c>
      <c r="G40" s="257">
        <v>27</v>
      </c>
      <c r="H40" s="258">
        <v>289</v>
      </c>
      <c r="I40" s="257">
        <v>1</v>
      </c>
      <c r="J40" s="559" t="s">
        <v>16</v>
      </c>
      <c r="K40" s="722"/>
    </row>
    <row r="41" spans="1:11" ht="34.5" customHeight="1" x14ac:dyDescent="0.2">
      <c r="A41" s="720"/>
      <c r="B41" s="547" t="s">
        <v>17</v>
      </c>
      <c r="C41" s="257">
        <v>0</v>
      </c>
      <c r="D41" s="257">
        <v>0</v>
      </c>
      <c r="E41" s="257">
        <v>0</v>
      </c>
      <c r="F41" s="257">
        <v>0</v>
      </c>
      <c r="G41" s="257">
        <v>0</v>
      </c>
      <c r="H41" s="258">
        <v>0</v>
      </c>
      <c r="I41" s="257">
        <v>0</v>
      </c>
      <c r="J41" s="559" t="s">
        <v>18</v>
      </c>
      <c r="K41" s="722"/>
    </row>
    <row r="42" spans="1:11" ht="34.5" customHeight="1" x14ac:dyDescent="0.2">
      <c r="A42" s="720"/>
      <c r="B42" s="558" t="s">
        <v>19</v>
      </c>
      <c r="C42" s="259">
        <v>0</v>
      </c>
      <c r="D42" s="259">
        <v>0</v>
      </c>
      <c r="E42" s="259">
        <v>0</v>
      </c>
      <c r="F42" s="259">
        <v>0</v>
      </c>
      <c r="G42" s="259">
        <v>0</v>
      </c>
      <c r="H42" s="260">
        <v>0</v>
      </c>
      <c r="I42" s="259">
        <v>0</v>
      </c>
      <c r="J42" s="561" t="s">
        <v>20</v>
      </c>
      <c r="K42" s="722"/>
    </row>
    <row r="43" spans="1:11" ht="34.5" customHeight="1" thickBot="1" x14ac:dyDescent="0.25">
      <c r="A43" s="729"/>
      <c r="B43" s="545" t="s">
        <v>21</v>
      </c>
      <c r="C43" s="261">
        <f>SUM(C38:C42)</f>
        <v>68</v>
      </c>
      <c r="D43" s="261">
        <f t="shared" ref="D43:I43" si="4">SUM(D38:D42)</f>
        <v>356</v>
      </c>
      <c r="E43" s="261">
        <f t="shared" si="4"/>
        <v>233</v>
      </c>
      <c r="F43" s="261">
        <f t="shared" si="4"/>
        <v>190</v>
      </c>
      <c r="G43" s="261">
        <f t="shared" si="4"/>
        <v>132</v>
      </c>
      <c r="H43" s="261">
        <f t="shared" si="4"/>
        <v>291</v>
      </c>
      <c r="I43" s="261">
        <f t="shared" si="4"/>
        <v>1</v>
      </c>
      <c r="J43" s="562" t="s">
        <v>311</v>
      </c>
      <c r="K43" s="725"/>
    </row>
    <row r="44" spans="1:11" ht="34.5" customHeight="1" x14ac:dyDescent="0.2">
      <c r="A44" s="738" t="s">
        <v>28</v>
      </c>
      <c r="B44" s="547" t="s">
        <v>11</v>
      </c>
      <c r="C44" s="257">
        <v>7</v>
      </c>
      <c r="D44" s="257">
        <v>0</v>
      </c>
      <c r="E44" s="257">
        <v>7</v>
      </c>
      <c r="F44" s="257">
        <v>0</v>
      </c>
      <c r="G44" s="257">
        <v>6</v>
      </c>
      <c r="H44" s="258">
        <v>0</v>
      </c>
      <c r="I44" s="257">
        <v>1</v>
      </c>
      <c r="J44" s="559" t="s">
        <v>12</v>
      </c>
      <c r="K44" s="737" t="s">
        <v>159</v>
      </c>
    </row>
    <row r="45" spans="1:11" ht="34.5" customHeight="1" x14ac:dyDescent="0.2">
      <c r="A45" s="720"/>
      <c r="B45" s="547" t="s">
        <v>13</v>
      </c>
      <c r="C45" s="257">
        <v>0</v>
      </c>
      <c r="D45" s="257">
        <v>0</v>
      </c>
      <c r="E45" s="257">
        <v>0</v>
      </c>
      <c r="F45" s="257">
        <v>0</v>
      </c>
      <c r="G45" s="257">
        <v>0</v>
      </c>
      <c r="H45" s="258">
        <v>0</v>
      </c>
      <c r="I45" s="257">
        <v>0</v>
      </c>
      <c r="J45" s="563" t="s">
        <v>309</v>
      </c>
      <c r="K45" s="722"/>
    </row>
    <row r="46" spans="1:11" ht="34.5" customHeight="1" x14ac:dyDescent="0.2">
      <c r="A46" s="720"/>
      <c r="B46" s="547" t="s">
        <v>15</v>
      </c>
      <c r="C46" s="257">
        <v>11</v>
      </c>
      <c r="D46" s="257">
        <v>39</v>
      </c>
      <c r="E46" s="257">
        <v>48</v>
      </c>
      <c r="F46" s="257">
        <v>2</v>
      </c>
      <c r="G46" s="257">
        <v>5</v>
      </c>
      <c r="H46" s="258">
        <v>45</v>
      </c>
      <c r="I46" s="257">
        <v>0</v>
      </c>
      <c r="J46" s="559" t="s">
        <v>16</v>
      </c>
      <c r="K46" s="722"/>
    </row>
    <row r="47" spans="1:11" ht="34.5" customHeight="1" x14ac:dyDescent="0.2">
      <c r="A47" s="720"/>
      <c r="B47" s="547" t="s">
        <v>17</v>
      </c>
      <c r="C47" s="257">
        <v>0</v>
      </c>
      <c r="D47" s="257">
        <v>0</v>
      </c>
      <c r="E47" s="257">
        <v>0</v>
      </c>
      <c r="F47" s="257">
        <v>0</v>
      </c>
      <c r="G47" s="257">
        <v>0</v>
      </c>
      <c r="H47" s="258">
        <v>0</v>
      </c>
      <c r="I47" s="257">
        <v>0</v>
      </c>
      <c r="J47" s="559" t="s">
        <v>18</v>
      </c>
      <c r="K47" s="722"/>
    </row>
    <row r="48" spans="1:11" ht="34.5" customHeight="1" x14ac:dyDescent="0.2">
      <c r="A48" s="720"/>
      <c r="B48" s="558" t="s">
        <v>19</v>
      </c>
      <c r="C48" s="259">
        <v>0</v>
      </c>
      <c r="D48" s="259">
        <v>0</v>
      </c>
      <c r="E48" s="259">
        <v>0</v>
      </c>
      <c r="F48" s="259">
        <v>0</v>
      </c>
      <c r="G48" s="259">
        <v>0</v>
      </c>
      <c r="H48" s="260">
        <v>0</v>
      </c>
      <c r="I48" s="259">
        <v>0</v>
      </c>
      <c r="J48" s="561" t="s">
        <v>20</v>
      </c>
      <c r="K48" s="722"/>
    </row>
    <row r="49" spans="1:11" ht="34.5" customHeight="1" thickBot="1" x14ac:dyDescent="0.25">
      <c r="A49" s="729"/>
      <c r="B49" s="545" t="s">
        <v>21</v>
      </c>
      <c r="C49" s="261">
        <f>SUM(C44:C48)</f>
        <v>18</v>
      </c>
      <c r="D49" s="261">
        <f t="shared" ref="D49:I49" si="5">SUM(D44:D48)</f>
        <v>39</v>
      </c>
      <c r="E49" s="261">
        <f t="shared" si="5"/>
        <v>55</v>
      </c>
      <c r="F49" s="261">
        <f t="shared" si="5"/>
        <v>2</v>
      </c>
      <c r="G49" s="261">
        <f t="shared" si="5"/>
        <v>11</v>
      </c>
      <c r="H49" s="261">
        <f t="shared" si="5"/>
        <v>45</v>
      </c>
      <c r="I49" s="261">
        <f t="shared" si="5"/>
        <v>1</v>
      </c>
      <c r="J49" s="562" t="s">
        <v>311</v>
      </c>
      <c r="K49" s="725"/>
    </row>
    <row r="50" spans="1:11" ht="23.25" customHeight="1" x14ac:dyDescent="0.2">
      <c r="A50" s="460"/>
      <c r="B50" s="11"/>
      <c r="C50" s="259"/>
      <c r="D50" s="259"/>
      <c r="E50" s="259"/>
      <c r="F50" s="259"/>
      <c r="G50" s="259"/>
      <c r="H50" s="259"/>
      <c r="I50" s="259"/>
      <c r="J50" s="11"/>
      <c r="K50" s="459"/>
    </row>
    <row r="51" spans="1:11" ht="23.25" customHeight="1" x14ac:dyDescent="0.2">
      <c r="A51" s="508"/>
      <c r="B51" s="506"/>
      <c r="C51" s="482"/>
      <c r="D51" s="482"/>
      <c r="E51" s="482"/>
      <c r="F51" s="482"/>
      <c r="G51" s="482"/>
      <c r="H51" s="482"/>
      <c r="I51" s="482"/>
      <c r="J51" s="506"/>
      <c r="K51" s="507"/>
    </row>
    <row r="52" spans="1:11" ht="34.5" customHeight="1" thickBot="1" x14ac:dyDescent="0.25">
      <c r="A52" s="739" t="s">
        <v>394</v>
      </c>
      <c r="B52" s="739"/>
      <c r="C52" s="482"/>
      <c r="D52" s="482"/>
      <c r="E52" s="482"/>
      <c r="F52" s="482"/>
      <c r="G52" s="482"/>
      <c r="H52" s="482"/>
      <c r="I52" s="482"/>
      <c r="J52" s="458"/>
      <c r="K52" s="495" t="s">
        <v>393</v>
      </c>
    </row>
    <row r="53" spans="1:11" ht="34.5" customHeight="1" thickTop="1" x14ac:dyDescent="0.2">
      <c r="A53" s="719" t="s">
        <v>42</v>
      </c>
      <c r="B53" s="730" t="s">
        <v>1</v>
      </c>
      <c r="C53" s="730" t="s">
        <v>43</v>
      </c>
      <c r="D53" s="730"/>
      <c r="E53" s="730" t="s">
        <v>44</v>
      </c>
      <c r="F53" s="730"/>
      <c r="G53" s="730" t="s">
        <v>307</v>
      </c>
      <c r="H53" s="730"/>
      <c r="I53" s="730"/>
      <c r="J53" s="730" t="s">
        <v>6</v>
      </c>
      <c r="K53" s="730" t="s">
        <v>152</v>
      </c>
    </row>
    <row r="54" spans="1:11" ht="34.5" customHeight="1" x14ac:dyDescent="0.2">
      <c r="A54" s="720"/>
      <c r="B54" s="731"/>
      <c r="C54" s="735"/>
      <c r="D54" s="735"/>
      <c r="E54" s="736" t="s">
        <v>45</v>
      </c>
      <c r="F54" s="736"/>
      <c r="G54" s="736" t="s">
        <v>46</v>
      </c>
      <c r="H54" s="736"/>
      <c r="I54" s="736"/>
      <c r="J54" s="731"/>
      <c r="K54" s="731"/>
    </row>
    <row r="55" spans="1:11" ht="34.5" customHeight="1" x14ac:dyDescent="0.2">
      <c r="A55" s="720"/>
      <c r="B55" s="731"/>
      <c r="C55" s="461" t="s">
        <v>47</v>
      </c>
      <c r="D55" s="461" t="s">
        <v>48</v>
      </c>
      <c r="E55" s="461" t="s">
        <v>49</v>
      </c>
      <c r="F55" s="461" t="s">
        <v>50</v>
      </c>
      <c r="G55" s="461" t="s">
        <v>51</v>
      </c>
      <c r="H55" s="461" t="s">
        <v>52</v>
      </c>
      <c r="I55" s="461" t="s">
        <v>19</v>
      </c>
      <c r="J55" s="731"/>
      <c r="K55" s="731"/>
    </row>
    <row r="56" spans="1:11" ht="48" customHeight="1" thickBot="1" x14ac:dyDescent="0.25">
      <c r="A56" s="729"/>
      <c r="B56" s="732"/>
      <c r="C56" s="483" t="s">
        <v>327</v>
      </c>
      <c r="D56" s="483" t="s">
        <v>328</v>
      </c>
      <c r="E56" s="462" t="s">
        <v>53</v>
      </c>
      <c r="F56" s="483" t="s">
        <v>54</v>
      </c>
      <c r="G56" s="462" t="s">
        <v>55</v>
      </c>
      <c r="H56" s="462" t="s">
        <v>56</v>
      </c>
      <c r="I56" s="462" t="s">
        <v>20</v>
      </c>
      <c r="J56" s="732"/>
      <c r="K56" s="732"/>
    </row>
    <row r="57" spans="1:11" ht="34.5" customHeight="1" x14ac:dyDescent="0.2">
      <c r="A57" s="738" t="s">
        <v>58</v>
      </c>
      <c r="B57" s="547" t="s">
        <v>11</v>
      </c>
      <c r="C57" s="257">
        <v>2</v>
      </c>
      <c r="D57" s="257">
        <v>1</v>
      </c>
      <c r="E57" s="257">
        <v>3</v>
      </c>
      <c r="F57" s="257">
        <v>0</v>
      </c>
      <c r="G57" s="257">
        <v>3</v>
      </c>
      <c r="H57" s="258">
        <v>0</v>
      </c>
      <c r="I57" s="257">
        <v>0</v>
      </c>
      <c r="J57" s="559" t="s">
        <v>12</v>
      </c>
      <c r="K57" s="737" t="s">
        <v>160</v>
      </c>
    </row>
    <row r="58" spans="1:11" ht="34.5" customHeight="1" x14ac:dyDescent="0.2">
      <c r="A58" s="720"/>
      <c r="B58" s="547" t="s">
        <v>13</v>
      </c>
      <c r="C58" s="257">
        <v>0</v>
      </c>
      <c r="D58" s="257">
        <v>0</v>
      </c>
      <c r="E58" s="257">
        <v>0</v>
      </c>
      <c r="F58" s="257">
        <v>0</v>
      </c>
      <c r="G58" s="257">
        <v>0</v>
      </c>
      <c r="H58" s="258">
        <v>0</v>
      </c>
      <c r="I58" s="257">
        <v>0</v>
      </c>
      <c r="J58" s="563" t="s">
        <v>309</v>
      </c>
      <c r="K58" s="722"/>
    </row>
    <row r="59" spans="1:11" ht="34.5" customHeight="1" x14ac:dyDescent="0.2">
      <c r="A59" s="720"/>
      <c r="B59" s="547" t="s">
        <v>15</v>
      </c>
      <c r="C59" s="257">
        <v>2</v>
      </c>
      <c r="D59" s="257">
        <v>4</v>
      </c>
      <c r="E59" s="257">
        <v>5</v>
      </c>
      <c r="F59" s="257">
        <v>1</v>
      </c>
      <c r="G59" s="257">
        <v>2</v>
      </c>
      <c r="H59" s="258">
        <v>4</v>
      </c>
      <c r="I59" s="257">
        <v>0</v>
      </c>
      <c r="J59" s="559" t="s">
        <v>16</v>
      </c>
      <c r="K59" s="722"/>
    </row>
    <row r="60" spans="1:11" ht="34.5" customHeight="1" x14ac:dyDescent="0.2">
      <c r="A60" s="720"/>
      <c r="B60" s="547" t="s">
        <v>17</v>
      </c>
      <c r="C60" s="257">
        <v>0</v>
      </c>
      <c r="D60" s="257">
        <v>0</v>
      </c>
      <c r="E60" s="257">
        <v>0</v>
      </c>
      <c r="F60" s="257">
        <v>0</v>
      </c>
      <c r="G60" s="257">
        <v>0</v>
      </c>
      <c r="H60" s="258">
        <v>0</v>
      </c>
      <c r="I60" s="257">
        <v>0</v>
      </c>
      <c r="J60" s="559" t="s">
        <v>18</v>
      </c>
      <c r="K60" s="722"/>
    </row>
    <row r="61" spans="1:11" ht="34.5" customHeight="1" x14ac:dyDescent="0.2">
      <c r="A61" s="720"/>
      <c r="B61" s="558" t="s">
        <v>19</v>
      </c>
      <c r="C61" s="259">
        <v>1</v>
      </c>
      <c r="D61" s="259">
        <v>1</v>
      </c>
      <c r="E61" s="259">
        <v>1</v>
      </c>
      <c r="F61" s="259">
        <v>1</v>
      </c>
      <c r="G61" s="259">
        <v>0</v>
      </c>
      <c r="H61" s="260">
        <v>0</v>
      </c>
      <c r="I61" s="259">
        <v>2</v>
      </c>
      <c r="J61" s="561" t="s">
        <v>20</v>
      </c>
      <c r="K61" s="722"/>
    </row>
    <row r="62" spans="1:11" ht="34.5" customHeight="1" thickBot="1" x14ac:dyDescent="0.25">
      <c r="A62" s="729"/>
      <c r="B62" s="545" t="s">
        <v>21</v>
      </c>
      <c r="C62" s="261">
        <f>SUM(C57:C61)</f>
        <v>5</v>
      </c>
      <c r="D62" s="261">
        <f t="shared" ref="D62:I62" si="6">SUM(D57:D61)</f>
        <v>6</v>
      </c>
      <c r="E62" s="261">
        <f t="shared" si="6"/>
        <v>9</v>
      </c>
      <c r="F62" s="261">
        <f t="shared" si="6"/>
        <v>2</v>
      </c>
      <c r="G62" s="261">
        <f t="shared" si="6"/>
        <v>5</v>
      </c>
      <c r="H62" s="261">
        <f t="shared" si="6"/>
        <v>4</v>
      </c>
      <c r="I62" s="261">
        <f t="shared" si="6"/>
        <v>2</v>
      </c>
      <c r="J62" s="562" t="s">
        <v>311</v>
      </c>
      <c r="K62" s="725"/>
    </row>
    <row r="63" spans="1:11" ht="34.5" customHeight="1" x14ac:dyDescent="0.2">
      <c r="A63" s="738" t="s">
        <v>59</v>
      </c>
      <c r="B63" s="547" t="s">
        <v>11</v>
      </c>
      <c r="C63" s="250" t="s">
        <v>371</v>
      </c>
      <c r="D63" s="250" t="s">
        <v>371</v>
      </c>
      <c r="E63" s="250" t="s">
        <v>371</v>
      </c>
      <c r="F63" s="250" t="s">
        <v>371</v>
      </c>
      <c r="G63" s="250" t="s">
        <v>371</v>
      </c>
      <c r="H63" s="250" t="s">
        <v>371</v>
      </c>
      <c r="I63" s="250" t="s">
        <v>371</v>
      </c>
      <c r="J63" s="559" t="s">
        <v>12</v>
      </c>
      <c r="K63" s="737" t="s">
        <v>161</v>
      </c>
    </row>
    <row r="64" spans="1:11" ht="34.5" customHeight="1" x14ac:dyDescent="0.2">
      <c r="A64" s="720"/>
      <c r="B64" s="547" t="s">
        <v>13</v>
      </c>
      <c r="C64" s="250" t="s">
        <v>371</v>
      </c>
      <c r="D64" s="250" t="s">
        <v>371</v>
      </c>
      <c r="E64" s="250" t="s">
        <v>371</v>
      </c>
      <c r="F64" s="250" t="s">
        <v>371</v>
      </c>
      <c r="G64" s="250" t="s">
        <v>371</v>
      </c>
      <c r="H64" s="250" t="s">
        <v>371</v>
      </c>
      <c r="I64" s="250" t="s">
        <v>371</v>
      </c>
      <c r="J64" s="563" t="s">
        <v>309</v>
      </c>
      <c r="K64" s="722"/>
    </row>
    <row r="65" spans="1:11" ht="34.5" customHeight="1" x14ac:dyDescent="0.2">
      <c r="A65" s="720"/>
      <c r="B65" s="547" t="s">
        <v>15</v>
      </c>
      <c r="C65" s="250" t="s">
        <v>371</v>
      </c>
      <c r="D65" s="250" t="s">
        <v>371</v>
      </c>
      <c r="E65" s="250" t="s">
        <v>371</v>
      </c>
      <c r="F65" s="250" t="s">
        <v>371</v>
      </c>
      <c r="G65" s="250" t="s">
        <v>371</v>
      </c>
      <c r="H65" s="250" t="s">
        <v>371</v>
      </c>
      <c r="I65" s="250" t="s">
        <v>371</v>
      </c>
      <c r="J65" s="559" t="s">
        <v>16</v>
      </c>
      <c r="K65" s="722"/>
    </row>
    <row r="66" spans="1:11" ht="34.5" customHeight="1" x14ac:dyDescent="0.2">
      <c r="A66" s="720"/>
      <c r="B66" s="547" t="s">
        <v>17</v>
      </c>
      <c r="C66" s="250" t="s">
        <v>371</v>
      </c>
      <c r="D66" s="250" t="s">
        <v>371</v>
      </c>
      <c r="E66" s="250" t="s">
        <v>371</v>
      </c>
      <c r="F66" s="250" t="s">
        <v>371</v>
      </c>
      <c r="G66" s="250" t="s">
        <v>371</v>
      </c>
      <c r="H66" s="250" t="s">
        <v>371</v>
      </c>
      <c r="I66" s="250" t="s">
        <v>371</v>
      </c>
      <c r="J66" s="559" t="s">
        <v>18</v>
      </c>
      <c r="K66" s="722"/>
    </row>
    <row r="67" spans="1:11" ht="34.5" customHeight="1" x14ac:dyDescent="0.2">
      <c r="A67" s="720"/>
      <c r="B67" s="558" t="s">
        <v>19</v>
      </c>
      <c r="C67" s="250" t="s">
        <v>371</v>
      </c>
      <c r="D67" s="250" t="s">
        <v>371</v>
      </c>
      <c r="E67" s="250" t="s">
        <v>371</v>
      </c>
      <c r="F67" s="250" t="s">
        <v>371</v>
      </c>
      <c r="G67" s="250" t="s">
        <v>371</v>
      </c>
      <c r="H67" s="250" t="s">
        <v>371</v>
      </c>
      <c r="I67" s="250" t="s">
        <v>371</v>
      </c>
      <c r="J67" s="561" t="s">
        <v>20</v>
      </c>
      <c r="K67" s="722"/>
    </row>
    <row r="68" spans="1:11" ht="34.5" customHeight="1" thickBot="1" x14ac:dyDescent="0.25">
      <c r="A68" s="729"/>
      <c r="B68" s="545" t="s">
        <v>21</v>
      </c>
      <c r="C68" s="253" t="s">
        <v>371</v>
      </c>
      <c r="D68" s="253" t="s">
        <v>371</v>
      </c>
      <c r="E68" s="253" t="s">
        <v>371</v>
      </c>
      <c r="F68" s="253" t="s">
        <v>371</v>
      </c>
      <c r="G68" s="253" t="s">
        <v>371</v>
      </c>
      <c r="H68" s="253" t="s">
        <v>371</v>
      </c>
      <c r="I68" s="253" t="s">
        <v>371</v>
      </c>
      <c r="J68" s="562" t="s">
        <v>311</v>
      </c>
      <c r="K68" s="725"/>
    </row>
    <row r="69" spans="1:11" ht="34.5" customHeight="1" x14ac:dyDescent="0.2">
      <c r="A69" s="738" t="s">
        <v>31</v>
      </c>
      <c r="B69" s="547" t="s">
        <v>11</v>
      </c>
      <c r="C69" s="255">
        <v>2</v>
      </c>
      <c r="D69" s="255">
        <v>1</v>
      </c>
      <c r="E69" s="255">
        <v>3</v>
      </c>
      <c r="F69" s="255">
        <v>0</v>
      </c>
      <c r="G69" s="255">
        <v>3</v>
      </c>
      <c r="H69" s="256">
        <v>0</v>
      </c>
      <c r="I69" s="255">
        <v>0</v>
      </c>
      <c r="J69" s="559" t="s">
        <v>12</v>
      </c>
      <c r="K69" s="726" t="s">
        <v>312</v>
      </c>
    </row>
    <row r="70" spans="1:11" ht="34.5" customHeight="1" x14ac:dyDescent="0.2">
      <c r="A70" s="720"/>
      <c r="B70" s="547" t="s">
        <v>13</v>
      </c>
      <c r="C70" s="257">
        <v>0</v>
      </c>
      <c r="D70" s="257">
        <v>0</v>
      </c>
      <c r="E70" s="257">
        <v>0</v>
      </c>
      <c r="F70" s="257">
        <v>0</v>
      </c>
      <c r="G70" s="257">
        <v>0</v>
      </c>
      <c r="H70" s="258">
        <v>0</v>
      </c>
      <c r="I70" s="257">
        <v>0</v>
      </c>
      <c r="J70" s="563" t="s">
        <v>309</v>
      </c>
      <c r="K70" s="727"/>
    </row>
    <row r="71" spans="1:11" ht="34.5" customHeight="1" x14ac:dyDescent="0.2">
      <c r="A71" s="720"/>
      <c r="B71" s="547" t="s">
        <v>15</v>
      </c>
      <c r="C71" s="257">
        <v>3</v>
      </c>
      <c r="D71" s="257">
        <v>8</v>
      </c>
      <c r="E71" s="257">
        <v>7</v>
      </c>
      <c r="F71" s="257">
        <v>4</v>
      </c>
      <c r="G71" s="257">
        <v>2</v>
      </c>
      <c r="H71" s="258">
        <v>9</v>
      </c>
      <c r="I71" s="257">
        <v>0</v>
      </c>
      <c r="J71" s="559" t="s">
        <v>16</v>
      </c>
      <c r="K71" s="727"/>
    </row>
    <row r="72" spans="1:11" ht="34.5" customHeight="1" x14ac:dyDescent="0.2">
      <c r="A72" s="720"/>
      <c r="B72" s="547" t="s">
        <v>17</v>
      </c>
      <c r="C72" s="257">
        <v>0</v>
      </c>
      <c r="D72" s="257">
        <v>0</v>
      </c>
      <c r="E72" s="257">
        <v>0</v>
      </c>
      <c r="F72" s="257">
        <v>0</v>
      </c>
      <c r="G72" s="257">
        <v>0</v>
      </c>
      <c r="H72" s="258">
        <v>0</v>
      </c>
      <c r="I72" s="257">
        <v>0</v>
      </c>
      <c r="J72" s="559" t="s">
        <v>18</v>
      </c>
      <c r="K72" s="727"/>
    </row>
    <row r="73" spans="1:11" ht="34.5" customHeight="1" x14ac:dyDescent="0.2">
      <c r="A73" s="720"/>
      <c r="B73" s="558" t="s">
        <v>19</v>
      </c>
      <c r="C73" s="259">
        <v>0</v>
      </c>
      <c r="D73" s="259">
        <v>0</v>
      </c>
      <c r="E73" s="259">
        <v>0</v>
      </c>
      <c r="F73" s="259">
        <v>0</v>
      </c>
      <c r="G73" s="259">
        <v>0</v>
      </c>
      <c r="H73" s="260">
        <v>0</v>
      </c>
      <c r="I73" s="259">
        <v>0</v>
      </c>
      <c r="J73" s="561" t="s">
        <v>20</v>
      </c>
      <c r="K73" s="727"/>
    </row>
    <row r="74" spans="1:11" ht="34.5" customHeight="1" thickBot="1" x14ac:dyDescent="0.25">
      <c r="A74" s="729"/>
      <c r="B74" s="545" t="s">
        <v>21</v>
      </c>
      <c r="C74" s="261">
        <f>SUM(C69:C73)</f>
        <v>5</v>
      </c>
      <c r="D74" s="261">
        <f t="shared" ref="D74:I74" si="7">SUM(D69:D73)</f>
        <v>9</v>
      </c>
      <c r="E74" s="261">
        <f t="shared" si="7"/>
        <v>10</v>
      </c>
      <c r="F74" s="261">
        <f t="shared" si="7"/>
        <v>4</v>
      </c>
      <c r="G74" s="261">
        <f t="shared" si="7"/>
        <v>5</v>
      </c>
      <c r="H74" s="261">
        <f t="shared" si="7"/>
        <v>9</v>
      </c>
      <c r="I74" s="261">
        <f t="shared" si="7"/>
        <v>0</v>
      </c>
      <c r="J74" s="562" t="s">
        <v>311</v>
      </c>
      <c r="K74" s="728"/>
    </row>
    <row r="75" spans="1:11" ht="34.5" customHeight="1" x14ac:dyDescent="0.2">
      <c r="A75" s="460"/>
      <c r="B75" s="11"/>
      <c r="C75" s="259"/>
      <c r="D75" s="259"/>
      <c r="E75" s="259"/>
      <c r="F75" s="259"/>
      <c r="G75" s="259"/>
      <c r="H75" s="259"/>
      <c r="I75" s="259"/>
      <c r="J75" s="11"/>
      <c r="K75" s="460"/>
    </row>
    <row r="76" spans="1:11" ht="34.5" customHeight="1" thickBot="1" x14ac:dyDescent="0.25">
      <c r="A76" s="739" t="s">
        <v>394</v>
      </c>
      <c r="B76" s="739"/>
      <c r="C76" s="482"/>
      <c r="D76" s="482"/>
      <c r="E76" s="482"/>
      <c r="F76" s="482"/>
      <c r="G76" s="482"/>
      <c r="H76" s="482"/>
      <c r="I76" s="482"/>
      <c r="J76" s="458"/>
      <c r="K76" s="495" t="s">
        <v>393</v>
      </c>
    </row>
    <row r="77" spans="1:11" ht="34.5" customHeight="1" thickTop="1" x14ac:dyDescent="0.2">
      <c r="A77" s="719" t="s">
        <v>42</v>
      </c>
      <c r="B77" s="730" t="s">
        <v>1</v>
      </c>
      <c r="C77" s="730" t="s">
        <v>43</v>
      </c>
      <c r="D77" s="730"/>
      <c r="E77" s="730" t="s">
        <v>44</v>
      </c>
      <c r="F77" s="730"/>
      <c r="G77" s="730" t="s">
        <v>307</v>
      </c>
      <c r="H77" s="730"/>
      <c r="I77" s="730"/>
      <c r="J77" s="730" t="s">
        <v>6</v>
      </c>
      <c r="K77" s="730" t="s">
        <v>152</v>
      </c>
    </row>
    <row r="78" spans="1:11" ht="34.5" customHeight="1" x14ac:dyDescent="0.2">
      <c r="A78" s="720"/>
      <c r="B78" s="731"/>
      <c r="C78" s="735"/>
      <c r="D78" s="735"/>
      <c r="E78" s="736" t="s">
        <v>45</v>
      </c>
      <c r="F78" s="736"/>
      <c r="G78" s="736" t="s">
        <v>46</v>
      </c>
      <c r="H78" s="736"/>
      <c r="I78" s="736"/>
      <c r="J78" s="731"/>
      <c r="K78" s="731"/>
    </row>
    <row r="79" spans="1:11" ht="34.5" customHeight="1" x14ac:dyDescent="0.2">
      <c r="A79" s="720"/>
      <c r="B79" s="731"/>
      <c r="C79" s="461" t="s">
        <v>47</v>
      </c>
      <c r="D79" s="461" t="s">
        <v>48</v>
      </c>
      <c r="E79" s="461" t="s">
        <v>49</v>
      </c>
      <c r="F79" s="461" t="s">
        <v>50</v>
      </c>
      <c r="G79" s="461" t="s">
        <v>51</v>
      </c>
      <c r="H79" s="461" t="s">
        <v>52</v>
      </c>
      <c r="I79" s="461" t="s">
        <v>19</v>
      </c>
      <c r="J79" s="731"/>
      <c r="K79" s="731"/>
    </row>
    <row r="80" spans="1:11" ht="58.5" customHeight="1" thickBot="1" x14ac:dyDescent="0.25">
      <c r="A80" s="729"/>
      <c r="B80" s="732"/>
      <c r="C80" s="483" t="s">
        <v>327</v>
      </c>
      <c r="D80" s="483" t="s">
        <v>328</v>
      </c>
      <c r="E80" s="462" t="s">
        <v>53</v>
      </c>
      <c r="F80" s="483" t="s">
        <v>54</v>
      </c>
      <c r="G80" s="462" t="s">
        <v>55</v>
      </c>
      <c r="H80" s="462" t="s">
        <v>56</v>
      </c>
      <c r="I80" s="462" t="s">
        <v>20</v>
      </c>
      <c r="J80" s="732"/>
      <c r="K80" s="732"/>
    </row>
    <row r="81" spans="1:11" ht="34.5" customHeight="1" x14ac:dyDescent="0.2">
      <c r="A81" s="738" t="s">
        <v>32</v>
      </c>
      <c r="B81" s="547" t="s">
        <v>11</v>
      </c>
      <c r="C81" s="257">
        <v>2</v>
      </c>
      <c r="D81" s="257">
        <v>3</v>
      </c>
      <c r="E81" s="257">
        <v>5</v>
      </c>
      <c r="F81" s="257">
        <v>0</v>
      </c>
      <c r="G81" s="257">
        <v>1</v>
      </c>
      <c r="H81" s="258">
        <v>0</v>
      </c>
      <c r="I81" s="257">
        <v>4</v>
      </c>
      <c r="J81" s="564" t="s">
        <v>12</v>
      </c>
      <c r="K81" s="737" t="s">
        <v>166</v>
      </c>
    </row>
    <row r="82" spans="1:11" ht="34.5" customHeight="1" x14ac:dyDescent="0.2">
      <c r="A82" s="720"/>
      <c r="B82" s="547" t="s">
        <v>13</v>
      </c>
      <c r="C82" s="257">
        <v>0</v>
      </c>
      <c r="D82" s="257">
        <v>0</v>
      </c>
      <c r="E82" s="257">
        <v>0</v>
      </c>
      <c r="F82" s="257">
        <v>0</v>
      </c>
      <c r="G82" s="257">
        <v>0</v>
      </c>
      <c r="H82" s="258">
        <v>0</v>
      </c>
      <c r="I82" s="257">
        <v>0</v>
      </c>
      <c r="J82" s="49" t="s">
        <v>309</v>
      </c>
      <c r="K82" s="722"/>
    </row>
    <row r="83" spans="1:11" ht="34.5" customHeight="1" x14ac:dyDescent="0.2">
      <c r="A83" s="720"/>
      <c r="B83" s="547" t="s">
        <v>15</v>
      </c>
      <c r="C83" s="257">
        <v>8</v>
      </c>
      <c r="D83" s="257">
        <v>18</v>
      </c>
      <c r="E83" s="257">
        <v>19</v>
      </c>
      <c r="F83" s="257">
        <v>2</v>
      </c>
      <c r="G83" s="257">
        <v>7</v>
      </c>
      <c r="H83" s="258">
        <v>18</v>
      </c>
      <c r="I83" s="257">
        <v>1</v>
      </c>
      <c r="J83" s="564" t="s">
        <v>16</v>
      </c>
      <c r="K83" s="722"/>
    </row>
    <row r="84" spans="1:11" ht="34.5" customHeight="1" x14ac:dyDescent="0.2">
      <c r="A84" s="720"/>
      <c r="B84" s="547" t="s">
        <v>17</v>
      </c>
      <c r="C84" s="257">
        <v>0</v>
      </c>
      <c r="D84" s="257">
        <v>0</v>
      </c>
      <c r="E84" s="257">
        <v>0</v>
      </c>
      <c r="F84" s="257">
        <v>0</v>
      </c>
      <c r="G84" s="257">
        <v>0</v>
      </c>
      <c r="H84" s="258">
        <v>0</v>
      </c>
      <c r="I84" s="257">
        <v>0</v>
      </c>
      <c r="J84" s="564" t="s">
        <v>18</v>
      </c>
      <c r="K84" s="722"/>
    </row>
    <row r="85" spans="1:11" ht="34.5" customHeight="1" x14ac:dyDescent="0.2">
      <c r="A85" s="720"/>
      <c r="B85" s="558" t="s">
        <v>19</v>
      </c>
      <c r="C85" s="259">
        <v>0</v>
      </c>
      <c r="D85" s="259">
        <v>0</v>
      </c>
      <c r="E85" s="259">
        <v>0</v>
      </c>
      <c r="F85" s="259">
        <v>0</v>
      </c>
      <c r="G85" s="259">
        <v>0</v>
      </c>
      <c r="H85" s="260">
        <v>0</v>
      </c>
      <c r="I85" s="259">
        <v>0</v>
      </c>
      <c r="J85" s="565" t="s">
        <v>20</v>
      </c>
      <c r="K85" s="722"/>
    </row>
    <row r="86" spans="1:11" ht="34.5" customHeight="1" thickBot="1" x14ac:dyDescent="0.25">
      <c r="A86" s="729"/>
      <c r="B86" s="545" t="s">
        <v>21</v>
      </c>
      <c r="C86" s="261">
        <f>SUM(C81:C85)</f>
        <v>10</v>
      </c>
      <c r="D86" s="261">
        <f t="shared" ref="D86:I86" si="8">SUM(D81:D85)</f>
        <v>21</v>
      </c>
      <c r="E86" s="261">
        <f t="shared" si="8"/>
        <v>24</v>
      </c>
      <c r="F86" s="261">
        <f t="shared" si="8"/>
        <v>2</v>
      </c>
      <c r="G86" s="261">
        <f t="shared" si="8"/>
        <v>8</v>
      </c>
      <c r="H86" s="261">
        <f t="shared" si="8"/>
        <v>18</v>
      </c>
      <c r="I86" s="261">
        <f t="shared" si="8"/>
        <v>5</v>
      </c>
      <c r="J86" s="556" t="s">
        <v>311</v>
      </c>
      <c r="K86" s="725"/>
    </row>
    <row r="87" spans="1:11" ht="34.5" customHeight="1" x14ac:dyDescent="0.2">
      <c r="A87" s="738" t="s">
        <v>33</v>
      </c>
      <c r="B87" s="547" t="s">
        <v>11</v>
      </c>
      <c r="C87" s="257">
        <v>3</v>
      </c>
      <c r="D87" s="257">
        <v>0</v>
      </c>
      <c r="E87" s="257">
        <v>3</v>
      </c>
      <c r="F87" s="257">
        <v>0</v>
      </c>
      <c r="G87" s="257">
        <v>3</v>
      </c>
      <c r="H87" s="258">
        <v>0</v>
      </c>
      <c r="I87" s="257">
        <v>0</v>
      </c>
      <c r="J87" s="564" t="s">
        <v>12</v>
      </c>
      <c r="K87" s="737" t="s">
        <v>376</v>
      </c>
    </row>
    <row r="88" spans="1:11" ht="34.5" customHeight="1" x14ac:dyDescent="0.2">
      <c r="A88" s="720"/>
      <c r="B88" s="547" t="s">
        <v>13</v>
      </c>
      <c r="C88" s="257">
        <v>0</v>
      </c>
      <c r="D88" s="257">
        <v>0</v>
      </c>
      <c r="E88" s="257">
        <v>0</v>
      </c>
      <c r="F88" s="257">
        <v>0</v>
      </c>
      <c r="G88" s="257">
        <v>0</v>
      </c>
      <c r="H88" s="258">
        <v>0</v>
      </c>
      <c r="I88" s="257">
        <v>0</v>
      </c>
      <c r="J88" s="49" t="s">
        <v>309</v>
      </c>
      <c r="K88" s="722"/>
    </row>
    <row r="89" spans="1:11" ht="34.5" customHeight="1" x14ac:dyDescent="0.2">
      <c r="A89" s="720"/>
      <c r="B89" s="547" t="s">
        <v>15</v>
      </c>
      <c r="C89" s="257">
        <v>1</v>
      </c>
      <c r="D89" s="257">
        <v>11</v>
      </c>
      <c r="E89" s="257">
        <v>5</v>
      </c>
      <c r="F89" s="257">
        <v>7</v>
      </c>
      <c r="G89" s="257">
        <v>1</v>
      </c>
      <c r="H89" s="258">
        <v>11</v>
      </c>
      <c r="I89" s="257">
        <v>0</v>
      </c>
      <c r="J89" s="564" t="s">
        <v>16</v>
      </c>
      <c r="K89" s="722"/>
    </row>
    <row r="90" spans="1:11" ht="34.5" customHeight="1" x14ac:dyDescent="0.2">
      <c r="A90" s="720"/>
      <c r="B90" s="547" t="s">
        <v>17</v>
      </c>
      <c r="C90" s="257">
        <v>0</v>
      </c>
      <c r="D90" s="257">
        <v>0</v>
      </c>
      <c r="E90" s="257">
        <v>0</v>
      </c>
      <c r="F90" s="257">
        <v>0</v>
      </c>
      <c r="G90" s="257">
        <v>0</v>
      </c>
      <c r="H90" s="258">
        <v>0</v>
      </c>
      <c r="I90" s="257">
        <v>0</v>
      </c>
      <c r="J90" s="564" t="s">
        <v>18</v>
      </c>
      <c r="K90" s="722"/>
    </row>
    <row r="91" spans="1:11" ht="34.5" customHeight="1" x14ac:dyDescent="0.2">
      <c r="A91" s="720"/>
      <c r="B91" s="558" t="s">
        <v>19</v>
      </c>
      <c r="C91" s="259">
        <v>0</v>
      </c>
      <c r="D91" s="259">
        <v>0</v>
      </c>
      <c r="E91" s="259">
        <v>0</v>
      </c>
      <c r="F91" s="259">
        <v>0</v>
      </c>
      <c r="G91" s="259">
        <v>0</v>
      </c>
      <c r="H91" s="260">
        <v>0</v>
      </c>
      <c r="I91" s="259">
        <v>0</v>
      </c>
      <c r="J91" s="565" t="s">
        <v>20</v>
      </c>
      <c r="K91" s="722"/>
    </row>
    <row r="92" spans="1:11" ht="34.5" customHeight="1" thickBot="1" x14ac:dyDescent="0.25">
      <c r="A92" s="729"/>
      <c r="B92" s="545" t="s">
        <v>21</v>
      </c>
      <c r="C92" s="261">
        <f>SUM(C87:C91)</f>
        <v>4</v>
      </c>
      <c r="D92" s="261">
        <f t="shared" ref="D92:I92" si="9">SUM(D87:D91)</f>
        <v>11</v>
      </c>
      <c r="E92" s="261">
        <f t="shared" si="9"/>
        <v>8</v>
      </c>
      <c r="F92" s="261">
        <f t="shared" si="9"/>
        <v>7</v>
      </c>
      <c r="G92" s="261">
        <f t="shared" si="9"/>
        <v>4</v>
      </c>
      <c r="H92" s="261">
        <f t="shared" si="9"/>
        <v>11</v>
      </c>
      <c r="I92" s="261">
        <f t="shared" si="9"/>
        <v>0</v>
      </c>
      <c r="J92" s="556" t="s">
        <v>311</v>
      </c>
      <c r="K92" s="725"/>
    </row>
    <row r="93" spans="1:11" ht="34.5" customHeight="1" x14ac:dyDescent="0.2">
      <c r="A93" s="738" t="s">
        <v>60</v>
      </c>
      <c r="B93" s="547" t="s">
        <v>11</v>
      </c>
      <c r="C93" s="257">
        <v>3</v>
      </c>
      <c r="D93" s="257">
        <v>0</v>
      </c>
      <c r="E93" s="257">
        <v>3</v>
      </c>
      <c r="F93" s="257">
        <v>0</v>
      </c>
      <c r="G93" s="257">
        <v>2</v>
      </c>
      <c r="H93" s="258">
        <v>1</v>
      </c>
      <c r="I93" s="257">
        <v>0</v>
      </c>
      <c r="J93" s="564" t="s">
        <v>12</v>
      </c>
      <c r="K93" s="737" t="s">
        <v>314</v>
      </c>
    </row>
    <row r="94" spans="1:11" ht="34.5" customHeight="1" x14ac:dyDescent="0.2">
      <c r="A94" s="720"/>
      <c r="B94" s="547" t="s">
        <v>13</v>
      </c>
      <c r="C94" s="257">
        <v>0</v>
      </c>
      <c r="D94" s="257">
        <v>0</v>
      </c>
      <c r="E94" s="257">
        <v>0</v>
      </c>
      <c r="F94" s="257">
        <v>0</v>
      </c>
      <c r="G94" s="257">
        <v>0</v>
      </c>
      <c r="H94" s="258">
        <v>0</v>
      </c>
      <c r="I94" s="257">
        <v>0</v>
      </c>
      <c r="J94" s="49" t="s">
        <v>309</v>
      </c>
      <c r="K94" s="722"/>
    </row>
    <row r="95" spans="1:11" ht="34.5" customHeight="1" x14ac:dyDescent="0.2">
      <c r="A95" s="720"/>
      <c r="B95" s="547" t="s">
        <v>15</v>
      </c>
      <c r="C95" s="257">
        <v>3</v>
      </c>
      <c r="D95" s="257">
        <v>2</v>
      </c>
      <c r="E95" s="257">
        <v>4</v>
      </c>
      <c r="F95" s="257">
        <v>0</v>
      </c>
      <c r="G95" s="257">
        <v>1</v>
      </c>
      <c r="H95" s="258">
        <v>4</v>
      </c>
      <c r="I95" s="257">
        <v>0</v>
      </c>
      <c r="J95" s="564" t="s">
        <v>16</v>
      </c>
      <c r="K95" s="722"/>
    </row>
    <row r="96" spans="1:11" ht="34.5" customHeight="1" x14ac:dyDescent="0.2">
      <c r="A96" s="720"/>
      <c r="B96" s="547" t="s">
        <v>17</v>
      </c>
      <c r="C96" s="257">
        <v>0</v>
      </c>
      <c r="D96" s="257">
        <v>0</v>
      </c>
      <c r="E96" s="257">
        <v>0</v>
      </c>
      <c r="F96" s="257">
        <v>0</v>
      </c>
      <c r="G96" s="257">
        <v>0</v>
      </c>
      <c r="H96" s="258">
        <v>0</v>
      </c>
      <c r="I96" s="257">
        <v>0</v>
      </c>
      <c r="J96" s="564" t="s">
        <v>18</v>
      </c>
      <c r="K96" s="722"/>
    </row>
    <row r="97" spans="1:11" ht="34.5" customHeight="1" x14ac:dyDescent="0.2">
      <c r="A97" s="720"/>
      <c r="B97" s="558" t="s">
        <v>19</v>
      </c>
      <c r="C97" s="259">
        <v>0</v>
      </c>
      <c r="D97" s="259">
        <v>0</v>
      </c>
      <c r="E97" s="259">
        <v>0</v>
      </c>
      <c r="F97" s="259">
        <v>0</v>
      </c>
      <c r="G97" s="259">
        <v>0</v>
      </c>
      <c r="H97" s="260">
        <v>0</v>
      </c>
      <c r="I97" s="259">
        <v>0</v>
      </c>
      <c r="J97" s="565" t="s">
        <v>20</v>
      </c>
      <c r="K97" s="722"/>
    </row>
    <row r="98" spans="1:11" ht="34.5" customHeight="1" thickBot="1" x14ac:dyDescent="0.25">
      <c r="A98" s="729"/>
      <c r="B98" s="545" t="s">
        <v>21</v>
      </c>
      <c r="C98" s="261">
        <f>SUM(C93:C97)</f>
        <v>6</v>
      </c>
      <c r="D98" s="261">
        <f t="shared" ref="D98:I98" si="10">SUM(D93:D97)</f>
        <v>2</v>
      </c>
      <c r="E98" s="261">
        <f t="shared" si="10"/>
        <v>7</v>
      </c>
      <c r="F98" s="261">
        <f t="shared" si="10"/>
        <v>0</v>
      </c>
      <c r="G98" s="261">
        <f t="shared" si="10"/>
        <v>3</v>
      </c>
      <c r="H98" s="261">
        <f t="shared" si="10"/>
        <v>5</v>
      </c>
      <c r="I98" s="261">
        <f t="shared" si="10"/>
        <v>0</v>
      </c>
      <c r="J98" s="556" t="s">
        <v>311</v>
      </c>
      <c r="K98" s="725"/>
    </row>
    <row r="99" spans="1:11" ht="34.5" customHeight="1" x14ac:dyDescent="0.2">
      <c r="A99" s="460"/>
      <c r="B99" s="11"/>
      <c r="C99" s="259"/>
      <c r="D99" s="259"/>
      <c r="E99" s="259"/>
      <c r="F99" s="259"/>
      <c r="G99" s="259"/>
      <c r="H99" s="259"/>
      <c r="I99" s="259"/>
      <c r="J99" s="11"/>
      <c r="K99" s="459"/>
    </row>
    <row r="100" spans="1:11" ht="34.5" customHeight="1" thickBot="1" x14ac:dyDescent="0.25">
      <c r="A100" s="739" t="s">
        <v>395</v>
      </c>
      <c r="B100" s="739"/>
      <c r="C100" s="482"/>
      <c r="D100" s="482"/>
      <c r="E100" s="482"/>
      <c r="F100" s="482"/>
      <c r="G100" s="482"/>
      <c r="H100" s="482"/>
      <c r="I100" s="482"/>
      <c r="J100" s="458"/>
      <c r="K100" s="495" t="s">
        <v>393</v>
      </c>
    </row>
    <row r="101" spans="1:11" ht="34.5" customHeight="1" thickTop="1" x14ac:dyDescent="0.2">
      <c r="A101" s="719" t="s">
        <v>42</v>
      </c>
      <c r="B101" s="730" t="s">
        <v>1</v>
      </c>
      <c r="C101" s="730" t="s">
        <v>43</v>
      </c>
      <c r="D101" s="730"/>
      <c r="E101" s="730" t="s">
        <v>44</v>
      </c>
      <c r="F101" s="730"/>
      <c r="G101" s="730" t="s">
        <v>307</v>
      </c>
      <c r="H101" s="730"/>
      <c r="I101" s="730"/>
      <c r="J101" s="730" t="s">
        <v>6</v>
      </c>
      <c r="K101" s="730" t="s">
        <v>152</v>
      </c>
    </row>
    <row r="102" spans="1:11" ht="34.5" customHeight="1" x14ac:dyDescent="0.2">
      <c r="A102" s="720"/>
      <c r="B102" s="731"/>
      <c r="C102" s="735"/>
      <c r="D102" s="735"/>
      <c r="E102" s="736" t="s">
        <v>45</v>
      </c>
      <c r="F102" s="736"/>
      <c r="G102" s="736" t="s">
        <v>46</v>
      </c>
      <c r="H102" s="736"/>
      <c r="I102" s="736"/>
      <c r="J102" s="731"/>
      <c r="K102" s="731"/>
    </row>
    <row r="103" spans="1:11" ht="34.5" customHeight="1" x14ac:dyDescent="0.2">
      <c r="A103" s="720"/>
      <c r="B103" s="731"/>
      <c r="C103" s="461" t="s">
        <v>47</v>
      </c>
      <c r="D103" s="461" t="s">
        <v>48</v>
      </c>
      <c r="E103" s="461" t="s">
        <v>49</v>
      </c>
      <c r="F103" s="461" t="s">
        <v>50</v>
      </c>
      <c r="G103" s="461" t="s">
        <v>51</v>
      </c>
      <c r="H103" s="461" t="s">
        <v>52</v>
      </c>
      <c r="I103" s="461" t="s">
        <v>19</v>
      </c>
      <c r="J103" s="731"/>
      <c r="K103" s="731"/>
    </row>
    <row r="104" spans="1:11" ht="51.75" customHeight="1" thickBot="1" x14ac:dyDescent="0.25">
      <c r="A104" s="729"/>
      <c r="B104" s="732"/>
      <c r="C104" s="483" t="s">
        <v>327</v>
      </c>
      <c r="D104" s="483" t="s">
        <v>328</v>
      </c>
      <c r="E104" s="462" t="s">
        <v>53</v>
      </c>
      <c r="F104" s="483" t="s">
        <v>54</v>
      </c>
      <c r="G104" s="462" t="s">
        <v>55</v>
      </c>
      <c r="H104" s="462" t="s">
        <v>56</v>
      </c>
      <c r="I104" s="462" t="s">
        <v>20</v>
      </c>
      <c r="J104" s="732"/>
      <c r="K104" s="732"/>
    </row>
    <row r="105" spans="1:11" ht="34.5" customHeight="1" x14ac:dyDescent="0.2">
      <c r="A105" s="738" t="s">
        <v>61</v>
      </c>
      <c r="B105" s="547" t="s">
        <v>11</v>
      </c>
      <c r="C105" s="250" t="s">
        <v>371</v>
      </c>
      <c r="D105" s="250" t="s">
        <v>371</v>
      </c>
      <c r="E105" s="250" t="s">
        <v>371</v>
      </c>
      <c r="F105" s="250" t="s">
        <v>371</v>
      </c>
      <c r="G105" s="250" t="s">
        <v>371</v>
      </c>
      <c r="H105" s="250" t="s">
        <v>371</v>
      </c>
      <c r="I105" s="250" t="s">
        <v>371</v>
      </c>
      <c r="J105" s="559" t="s">
        <v>12</v>
      </c>
      <c r="K105" s="737" t="s">
        <v>315</v>
      </c>
    </row>
    <row r="106" spans="1:11" ht="34.5" customHeight="1" x14ac:dyDescent="0.2">
      <c r="A106" s="720"/>
      <c r="B106" s="547" t="s">
        <v>13</v>
      </c>
      <c r="C106" s="250" t="s">
        <v>371</v>
      </c>
      <c r="D106" s="250" t="s">
        <v>371</v>
      </c>
      <c r="E106" s="250" t="s">
        <v>371</v>
      </c>
      <c r="F106" s="250" t="s">
        <v>371</v>
      </c>
      <c r="G106" s="250" t="s">
        <v>371</v>
      </c>
      <c r="H106" s="250" t="s">
        <v>371</v>
      </c>
      <c r="I106" s="250" t="s">
        <v>371</v>
      </c>
      <c r="J106" s="563" t="s">
        <v>309</v>
      </c>
      <c r="K106" s="722"/>
    </row>
    <row r="107" spans="1:11" ht="34.5" customHeight="1" x14ac:dyDescent="0.2">
      <c r="A107" s="720"/>
      <c r="B107" s="547" t="s">
        <v>15</v>
      </c>
      <c r="C107" s="250" t="s">
        <v>371</v>
      </c>
      <c r="D107" s="250" t="s">
        <v>371</v>
      </c>
      <c r="E107" s="250" t="s">
        <v>371</v>
      </c>
      <c r="F107" s="250" t="s">
        <v>371</v>
      </c>
      <c r="G107" s="250" t="s">
        <v>371</v>
      </c>
      <c r="H107" s="250" t="s">
        <v>371</v>
      </c>
      <c r="I107" s="250" t="s">
        <v>371</v>
      </c>
      <c r="J107" s="559" t="s">
        <v>16</v>
      </c>
      <c r="K107" s="722"/>
    </row>
    <row r="108" spans="1:11" ht="34.5" customHeight="1" x14ac:dyDescent="0.2">
      <c r="A108" s="720"/>
      <c r="B108" s="547" t="s">
        <v>17</v>
      </c>
      <c r="C108" s="250" t="s">
        <v>371</v>
      </c>
      <c r="D108" s="250" t="s">
        <v>371</v>
      </c>
      <c r="E108" s="250" t="s">
        <v>371</v>
      </c>
      <c r="F108" s="250" t="s">
        <v>371</v>
      </c>
      <c r="G108" s="250" t="s">
        <v>371</v>
      </c>
      <c r="H108" s="250" t="s">
        <v>371</v>
      </c>
      <c r="I108" s="250" t="s">
        <v>371</v>
      </c>
      <c r="J108" s="559" t="s">
        <v>18</v>
      </c>
      <c r="K108" s="722"/>
    </row>
    <row r="109" spans="1:11" ht="34.5" customHeight="1" x14ac:dyDescent="0.2">
      <c r="A109" s="720"/>
      <c r="B109" s="558" t="s">
        <v>19</v>
      </c>
      <c r="C109" s="250" t="s">
        <v>371</v>
      </c>
      <c r="D109" s="250" t="s">
        <v>371</v>
      </c>
      <c r="E109" s="250" t="s">
        <v>371</v>
      </c>
      <c r="F109" s="250" t="s">
        <v>371</v>
      </c>
      <c r="G109" s="250" t="s">
        <v>371</v>
      </c>
      <c r="H109" s="250" t="s">
        <v>371</v>
      </c>
      <c r="I109" s="250" t="s">
        <v>371</v>
      </c>
      <c r="J109" s="561" t="s">
        <v>20</v>
      </c>
      <c r="K109" s="722"/>
    </row>
    <row r="110" spans="1:11" ht="34.5" customHeight="1" thickBot="1" x14ac:dyDescent="0.25">
      <c r="A110" s="729"/>
      <c r="B110" s="545" t="s">
        <v>21</v>
      </c>
      <c r="C110" s="253" t="s">
        <v>371</v>
      </c>
      <c r="D110" s="253" t="s">
        <v>371</v>
      </c>
      <c r="E110" s="253" t="s">
        <v>371</v>
      </c>
      <c r="F110" s="253" t="s">
        <v>371</v>
      </c>
      <c r="G110" s="253" t="s">
        <v>371</v>
      </c>
      <c r="H110" s="253" t="s">
        <v>371</v>
      </c>
      <c r="I110" s="253" t="s">
        <v>371</v>
      </c>
      <c r="J110" s="562" t="s">
        <v>311</v>
      </c>
      <c r="K110" s="725"/>
    </row>
    <row r="111" spans="1:11" ht="34.5" customHeight="1" x14ac:dyDescent="0.2">
      <c r="A111" s="738" t="s">
        <v>36</v>
      </c>
      <c r="B111" s="547" t="s">
        <v>11</v>
      </c>
      <c r="C111" s="255">
        <v>5</v>
      </c>
      <c r="D111" s="255">
        <v>0</v>
      </c>
      <c r="E111" s="255">
        <v>5</v>
      </c>
      <c r="F111" s="255">
        <v>0</v>
      </c>
      <c r="G111" s="255">
        <v>5</v>
      </c>
      <c r="H111" s="256">
        <v>0</v>
      </c>
      <c r="I111" s="255">
        <v>0</v>
      </c>
      <c r="J111" s="559" t="s">
        <v>12</v>
      </c>
      <c r="K111" s="737" t="s">
        <v>316</v>
      </c>
    </row>
    <row r="112" spans="1:11" ht="34.5" customHeight="1" x14ac:dyDescent="0.2">
      <c r="A112" s="720"/>
      <c r="B112" s="547" t="s">
        <v>13</v>
      </c>
      <c r="C112" s="257">
        <v>0</v>
      </c>
      <c r="D112" s="257">
        <v>0</v>
      </c>
      <c r="E112" s="257">
        <v>0</v>
      </c>
      <c r="F112" s="257">
        <v>0</v>
      </c>
      <c r="G112" s="257">
        <v>0</v>
      </c>
      <c r="H112" s="258">
        <v>0</v>
      </c>
      <c r="I112" s="257">
        <v>0</v>
      </c>
      <c r="J112" s="563" t="s">
        <v>309</v>
      </c>
      <c r="K112" s="722"/>
    </row>
    <row r="113" spans="1:11" ht="34.5" customHeight="1" x14ac:dyDescent="0.2">
      <c r="A113" s="720"/>
      <c r="B113" s="547" t="s">
        <v>15</v>
      </c>
      <c r="C113" s="257">
        <v>0</v>
      </c>
      <c r="D113" s="257">
        <v>0</v>
      </c>
      <c r="E113" s="257">
        <v>0</v>
      </c>
      <c r="F113" s="257">
        <v>0</v>
      </c>
      <c r="G113" s="257">
        <v>0</v>
      </c>
      <c r="H113" s="258">
        <v>0</v>
      </c>
      <c r="I113" s="257">
        <v>0</v>
      </c>
      <c r="J113" s="559" t="s">
        <v>16</v>
      </c>
      <c r="K113" s="722"/>
    </row>
    <row r="114" spans="1:11" ht="34.5" customHeight="1" x14ac:dyDescent="0.2">
      <c r="A114" s="720"/>
      <c r="B114" s="547" t="s">
        <v>17</v>
      </c>
      <c r="C114" s="257">
        <v>0</v>
      </c>
      <c r="D114" s="257">
        <v>0</v>
      </c>
      <c r="E114" s="257">
        <v>0</v>
      </c>
      <c r="F114" s="257">
        <v>0</v>
      </c>
      <c r="G114" s="257">
        <v>0</v>
      </c>
      <c r="H114" s="258">
        <v>0</v>
      </c>
      <c r="I114" s="257">
        <v>0</v>
      </c>
      <c r="J114" s="559" t="s">
        <v>18</v>
      </c>
      <c r="K114" s="722"/>
    </row>
    <row r="115" spans="1:11" ht="34.5" customHeight="1" x14ac:dyDescent="0.2">
      <c r="A115" s="720"/>
      <c r="B115" s="558" t="s">
        <v>19</v>
      </c>
      <c r="C115" s="259">
        <v>0</v>
      </c>
      <c r="D115" s="259">
        <v>0</v>
      </c>
      <c r="E115" s="259">
        <v>0</v>
      </c>
      <c r="F115" s="259">
        <v>0</v>
      </c>
      <c r="G115" s="259">
        <v>0</v>
      </c>
      <c r="H115" s="260">
        <v>0</v>
      </c>
      <c r="I115" s="259">
        <v>0</v>
      </c>
      <c r="J115" s="561" t="s">
        <v>20</v>
      </c>
      <c r="K115" s="722"/>
    </row>
    <row r="116" spans="1:11" ht="34.5" customHeight="1" thickBot="1" x14ac:dyDescent="0.25">
      <c r="A116" s="729"/>
      <c r="B116" s="545" t="s">
        <v>21</v>
      </c>
      <c r="C116" s="261">
        <f>SUM(C111:C115)</f>
        <v>5</v>
      </c>
      <c r="D116" s="261">
        <f t="shared" ref="D116:I116" si="11">SUM(D111:D115)</f>
        <v>0</v>
      </c>
      <c r="E116" s="261">
        <f t="shared" si="11"/>
        <v>5</v>
      </c>
      <c r="F116" s="261">
        <f t="shared" si="11"/>
        <v>0</v>
      </c>
      <c r="G116" s="261">
        <f t="shared" si="11"/>
        <v>5</v>
      </c>
      <c r="H116" s="261">
        <f t="shared" si="11"/>
        <v>0</v>
      </c>
      <c r="I116" s="261">
        <f t="shared" si="11"/>
        <v>0</v>
      </c>
      <c r="J116" s="562" t="s">
        <v>311</v>
      </c>
      <c r="K116" s="725"/>
    </row>
    <row r="117" spans="1:11" ht="34.5" customHeight="1" x14ac:dyDescent="0.2">
      <c r="A117" s="738" t="s">
        <v>62</v>
      </c>
      <c r="B117" s="547" t="s">
        <v>11</v>
      </c>
      <c r="C117" s="257">
        <v>15</v>
      </c>
      <c r="D117" s="257">
        <v>2</v>
      </c>
      <c r="E117" s="257">
        <v>17</v>
      </c>
      <c r="F117" s="257">
        <v>0</v>
      </c>
      <c r="G117" s="257">
        <v>17</v>
      </c>
      <c r="H117" s="258">
        <v>0</v>
      </c>
      <c r="I117" s="257">
        <v>0</v>
      </c>
      <c r="J117" s="559" t="s">
        <v>12</v>
      </c>
      <c r="K117" s="737" t="s">
        <v>317</v>
      </c>
    </row>
    <row r="118" spans="1:11" ht="34.5" customHeight="1" x14ac:dyDescent="0.2">
      <c r="A118" s="720"/>
      <c r="B118" s="547" t="s">
        <v>13</v>
      </c>
      <c r="C118" s="257">
        <v>0</v>
      </c>
      <c r="D118" s="257">
        <v>0</v>
      </c>
      <c r="E118" s="257">
        <v>0</v>
      </c>
      <c r="F118" s="257">
        <v>0</v>
      </c>
      <c r="G118" s="257">
        <v>0</v>
      </c>
      <c r="H118" s="258">
        <v>0</v>
      </c>
      <c r="I118" s="257">
        <v>0</v>
      </c>
      <c r="J118" s="563" t="s">
        <v>309</v>
      </c>
      <c r="K118" s="722"/>
    </row>
    <row r="119" spans="1:11" ht="34.5" customHeight="1" x14ac:dyDescent="0.2">
      <c r="A119" s="720"/>
      <c r="B119" s="547" t="s">
        <v>15</v>
      </c>
      <c r="C119" s="257">
        <v>4</v>
      </c>
      <c r="D119" s="257">
        <v>10</v>
      </c>
      <c r="E119" s="257">
        <v>14</v>
      </c>
      <c r="F119" s="257">
        <v>0</v>
      </c>
      <c r="G119" s="257">
        <v>2</v>
      </c>
      <c r="H119" s="258">
        <v>12</v>
      </c>
      <c r="I119" s="257">
        <v>0</v>
      </c>
      <c r="J119" s="559" t="s">
        <v>16</v>
      </c>
      <c r="K119" s="722"/>
    </row>
    <row r="120" spans="1:11" ht="34.5" customHeight="1" x14ac:dyDescent="0.2">
      <c r="A120" s="720"/>
      <c r="B120" s="547" t="s">
        <v>17</v>
      </c>
      <c r="C120" s="257">
        <v>0</v>
      </c>
      <c r="D120" s="257">
        <v>0</v>
      </c>
      <c r="E120" s="257">
        <v>0</v>
      </c>
      <c r="F120" s="257">
        <v>0</v>
      </c>
      <c r="G120" s="257">
        <v>0</v>
      </c>
      <c r="H120" s="258">
        <v>0</v>
      </c>
      <c r="I120" s="257">
        <v>0</v>
      </c>
      <c r="J120" s="559" t="s">
        <v>18</v>
      </c>
      <c r="K120" s="722"/>
    </row>
    <row r="121" spans="1:11" ht="34.5" customHeight="1" x14ac:dyDescent="0.2">
      <c r="A121" s="720"/>
      <c r="B121" s="558" t="s">
        <v>19</v>
      </c>
      <c r="C121" s="259">
        <v>1</v>
      </c>
      <c r="D121" s="259">
        <v>1</v>
      </c>
      <c r="E121" s="259">
        <v>2</v>
      </c>
      <c r="F121" s="259">
        <v>0</v>
      </c>
      <c r="G121" s="259">
        <v>2</v>
      </c>
      <c r="H121" s="260">
        <v>0</v>
      </c>
      <c r="I121" s="259">
        <v>0</v>
      </c>
      <c r="J121" s="561" t="s">
        <v>20</v>
      </c>
      <c r="K121" s="722"/>
    </row>
    <row r="122" spans="1:11" ht="34.5" customHeight="1" thickBot="1" x14ac:dyDescent="0.25">
      <c r="A122" s="729"/>
      <c r="B122" s="545" t="s">
        <v>21</v>
      </c>
      <c r="C122" s="261">
        <f>SUM(C117:C121)</f>
        <v>20</v>
      </c>
      <c r="D122" s="261">
        <f t="shared" ref="D122:I122" si="12">SUM(D117:D121)</f>
        <v>13</v>
      </c>
      <c r="E122" s="261">
        <f t="shared" si="12"/>
        <v>33</v>
      </c>
      <c r="F122" s="261">
        <f t="shared" si="12"/>
        <v>0</v>
      </c>
      <c r="G122" s="261">
        <f t="shared" si="12"/>
        <v>21</v>
      </c>
      <c r="H122" s="261">
        <f t="shared" si="12"/>
        <v>12</v>
      </c>
      <c r="I122" s="261">
        <f t="shared" si="12"/>
        <v>0</v>
      </c>
      <c r="J122" s="562" t="s">
        <v>311</v>
      </c>
      <c r="K122" s="725"/>
    </row>
    <row r="123" spans="1:11" ht="34.5" customHeight="1" thickBot="1" x14ac:dyDescent="0.25">
      <c r="A123" s="23"/>
      <c r="B123" s="243" t="s">
        <v>24</v>
      </c>
      <c r="C123" s="299">
        <f t="shared" ref="C123:I123" si="13">SUM(C122,C116,C98,C92,C86,C74,C62,C49,C43,C37,C25,C19,C13)</f>
        <v>193</v>
      </c>
      <c r="D123" s="299">
        <f t="shared" si="13"/>
        <v>512</v>
      </c>
      <c r="E123" s="299">
        <f t="shared" si="13"/>
        <v>435</v>
      </c>
      <c r="F123" s="299">
        <f t="shared" si="13"/>
        <v>263</v>
      </c>
      <c r="G123" s="299">
        <f t="shared" si="13"/>
        <v>209</v>
      </c>
      <c r="H123" s="299">
        <f t="shared" si="13"/>
        <v>475</v>
      </c>
      <c r="I123" s="299">
        <f t="shared" si="13"/>
        <v>23</v>
      </c>
      <c r="J123" s="485" t="s">
        <v>379</v>
      </c>
      <c r="K123" s="23"/>
    </row>
    <row r="124" spans="1:11" ht="15" thickTop="1" x14ac:dyDescent="0.2">
      <c r="C124" s="44">
        <v>193</v>
      </c>
      <c r="D124" s="44">
        <v>512</v>
      </c>
      <c r="E124" s="44">
        <v>435</v>
      </c>
      <c r="F124" s="44">
        <v>263</v>
      </c>
      <c r="G124" s="44">
        <v>209</v>
      </c>
      <c r="H124" s="44">
        <v>475</v>
      </c>
      <c r="I124" s="44">
        <v>23</v>
      </c>
    </row>
    <row r="127" spans="1:11" x14ac:dyDescent="0.2">
      <c r="C127" s="44">
        <f t="shared" ref="C127:I127" si="14">C124-C123</f>
        <v>0</v>
      </c>
      <c r="D127" s="44">
        <f t="shared" si="14"/>
        <v>0</v>
      </c>
      <c r="E127" s="44">
        <f t="shared" si="14"/>
        <v>0</v>
      </c>
      <c r="F127" s="44">
        <f t="shared" si="14"/>
        <v>0</v>
      </c>
      <c r="G127" s="44">
        <f t="shared" si="14"/>
        <v>0</v>
      </c>
      <c r="H127" s="44">
        <f t="shared" si="14"/>
        <v>0</v>
      </c>
      <c r="I127" s="44">
        <f t="shared" si="14"/>
        <v>0</v>
      </c>
    </row>
  </sheetData>
  <mergeCells count="87">
    <mergeCell ref="A27:B27"/>
    <mergeCell ref="A52:B52"/>
    <mergeCell ref="A76:B76"/>
    <mergeCell ref="A100:B100"/>
    <mergeCell ref="A3:B3"/>
    <mergeCell ref="A77:A80"/>
    <mergeCell ref="B77:B80"/>
    <mergeCell ref="A81:A86"/>
    <mergeCell ref="A63:A68"/>
    <mergeCell ref="A4:A7"/>
    <mergeCell ref="B4:B7"/>
    <mergeCell ref="J101:J104"/>
    <mergeCell ref="K101:K104"/>
    <mergeCell ref="C102:D102"/>
    <mergeCell ref="E102:F102"/>
    <mergeCell ref="G102:I102"/>
    <mergeCell ref="A101:A104"/>
    <mergeCell ref="B101:B104"/>
    <mergeCell ref="C101:D101"/>
    <mergeCell ref="E101:F101"/>
    <mergeCell ref="G101:I101"/>
    <mergeCell ref="J77:J80"/>
    <mergeCell ref="K77:K80"/>
    <mergeCell ref="C78:D78"/>
    <mergeCell ref="E78:F78"/>
    <mergeCell ref="G78:I78"/>
    <mergeCell ref="C77:D77"/>
    <mergeCell ref="E77:F77"/>
    <mergeCell ref="G77:I77"/>
    <mergeCell ref="J28:J31"/>
    <mergeCell ref="K28:K31"/>
    <mergeCell ref="C29:D29"/>
    <mergeCell ref="E29:F29"/>
    <mergeCell ref="G29:I29"/>
    <mergeCell ref="A105:A110"/>
    <mergeCell ref="K105:K110"/>
    <mergeCell ref="A111:A116"/>
    <mergeCell ref="K111:K116"/>
    <mergeCell ref="A117:A122"/>
    <mergeCell ref="K117:K122"/>
    <mergeCell ref="K81:K86"/>
    <mergeCell ref="A87:A92"/>
    <mergeCell ref="K87:K92"/>
    <mergeCell ref="A93:A98"/>
    <mergeCell ref="K93:K98"/>
    <mergeCell ref="K44:K49"/>
    <mergeCell ref="A57:A62"/>
    <mergeCell ref="K57:K62"/>
    <mergeCell ref="A8:A13"/>
    <mergeCell ref="K8:K13"/>
    <mergeCell ref="A14:A19"/>
    <mergeCell ref="K14:K19"/>
    <mergeCell ref="A20:A25"/>
    <mergeCell ref="K20:K25"/>
    <mergeCell ref="A32:A37"/>
    <mergeCell ref="K32:K37"/>
    <mergeCell ref="A28:A31"/>
    <mergeCell ref="B28:B31"/>
    <mergeCell ref="C28:D28"/>
    <mergeCell ref="E28:F28"/>
    <mergeCell ref="G28:I28"/>
    <mergeCell ref="K63:K68"/>
    <mergeCell ref="A69:A74"/>
    <mergeCell ref="K69:K74"/>
    <mergeCell ref="A38:A43"/>
    <mergeCell ref="K38:K43"/>
    <mergeCell ref="A53:A56"/>
    <mergeCell ref="B53:B56"/>
    <mergeCell ref="C53:D53"/>
    <mergeCell ref="E53:F53"/>
    <mergeCell ref="G53:I53"/>
    <mergeCell ref="J53:J56"/>
    <mergeCell ref="K53:K56"/>
    <mergeCell ref="C54:D54"/>
    <mergeCell ref="E54:F54"/>
    <mergeCell ref="G54:I54"/>
    <mergeCell ref="A44:A49"/>
    <mergeCell ref="J4:J7"/>
    <mergeCell ref="A2:K2"/>
    <mergeCell ref="A1:K1"/>
    <mergeCell ref="C4:D4"/>
    <mergeCell ref="E4:F4"/>
    <mergeCell ref="G4:I4"/>
    <mergeCell ref="C5:D5"/>
    <mergeCell ref="E5:F5"/>
    <mergeCell ref="G5:I5"/>
    <mergeCell ref="K4:K7"/>
  </mergeCells>
  <printOptions horizontalCentered="1"/>
  <pageMargins left="0.19685039370078741" right="0.19685039370078741" top="0.59055118110236227" bottom="0.39370078740157483" header="0.59055118110236227" footer="0.39370078740157483"/>
  <pageSetup paperSize="9" scale="60" firstPageNumber="11" orientation="landscape" horizontalDpi="300" verticalDpi="300" r:id="rId1"/>
  <rowBreaks count="3" manualBreakCount="3">
    <brk id="25" max="10" man="1"/>
    <brk id="75" max="10" man="1"/>
    <brk id="99" max="10" man="1"/>
  </rowBreaks>
  <colBreaks count="1" manualBreakCount="1">
    <brk id="11" max="4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O131"/>
  <sheetViews>
    <sheetView rightToLeft="1" view="pageBreakPreview" zoomScale="80" zoomScaleNormal="70" zoomScaleSheetLayoutView="80" workbookViewId="0">
      <selection sqref="A1:M1"/>
    </sheetView>
  </sheetViews>
  <sheetFormatPr defaultColWidth="9.125" defaultRowHeight="14.25" x14ac:dyDescent="0.2"/>
  <cols>
    <col min="1" max="1" width="11.25" style="50" customWidth="1"/>
    <col min="2" max="2" width="24.125" style="52" customWidth="1"/>
    <col min="3" max="3" width="14.125" style="50" customWidth="1"/>
    <col min="4" max="4" width="15" style="50" customWidth="1"/>
    <col min="5" max="5" width="13.125" style="50" customWidth="1"/>
    <col min="6" max="6" width="13.625" style="50" customWidth="1"/>
    <col min="7" max="7" width="9.375" style="50" customWidth="1"/>
    <col min="8" max="8" width="12.125" style="50" customWidth="1"/>
    <col min="9" max="9" width="10.25" style="50" customWidth="1"/>
    <col min="10" max="10" width="8.375" style="50" customWidth="1"/>
    <col min="11" max="11" width="12.125" style="50" customWidth="1"/>
    <col min="12" max="12" width="18.125" style="50" customWidth="1"/>
    <col min="13" max="13" width="14.5" style="50" customWidth="1"/>
    <col min="14" max="16384" width="9.125" style="50"/>
  </cols>
  <sheetData>
    <row r="1" spans="1:15" ht="25.5" customHeight="1" x14ac:dyDescent="0.2">
      <c r="A1" s="746" t="s">
        <v>63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</row>
    <row r="2" spans="1:15" ht="27.75" customHeight="1" x14ac:dyDescent="0.2">
      <c r="A2" s="747" t="s">
        <v>326</v>
      </c>
      <c r="B2" s="747"/>
      <c r="C2" s="747"/>
      <c r="D2" s="747"/>
      <c r="E2" s="747"/>
      <c r="F2" s="747"/>
      <c r="G2" s="747"/>
      <c r="H2" s="747"/>
      <c r="I2" s="747"/>
      <c r="J2" s="747"/>
      <c r="K2" s="747"/>
      <c r="L2" s="747"/>
      <c r="M2" s="747"/>
    </row>
    <row r="3" spans="1:15" ht="27.75" customHeight="1" thickBot="1" x14ac:dyDescent="0.3">
      <c r="A3" s="496" t="s">
        <v>280</v>
      </c>
      <c r="C3" s="51"/>
      <c r="D3" s="51"/>
      <c r="E3" s="51"/>
      <c r="F3" s="51"/>
      <c r="G3" s="51"/>
      <c r="H3" s="51"/>
      <c r="I3" s="51"/>
      <c r="J3" s="51"/>
      <c r="K3" s="51"/>
      <c r="M3" s="497" t="s">
        <v>281</v>
      </c>
    </row>
    <row r="4" spans="1:15" ht="27.75" customHeight="1" thickTop="1" x14ac:dyDescent="0.2">
      <c r="A4" s="743" t="s">
        <v>42</v>
      </c>
      <c r="B4" s="745" t="s">
        <v>1</v>
      </c>
      <c r="C4" s="211" t="s">
        <v>64</v>
      </c>
      <c r="D4" s="211" t="s">
        <v>65</v>
      </c>
      <c r="E4" s="211" t="s">
        <v>66</v>
      </c>
      <c r="F4" s="212" t="s">
        <v>67</v>
      </c>
      <c r="G4" s="211" t="s">
        <v>68</v>
      </c>
      <c r="H4" s="211" t="s">
        <v>69</v>
      </c>
      <c r="I4" s="211" t="s">
        <v>70</v>
      </c>
      <c r="J4" s="211" t="s">
        <v>71</v>
      </c>
      <c r="K4" s="53" t="s">
        <v>39</v>
      </c>
      <c r="L4" s="745" t="s">
        <v>6</v>
      </c>
      <c r="M4" s="730" t="s">
        <v>152</v>
      </c>
    </row>
    <row r="5" spans="1:15" ht="36.75" customHeight="1" thickBot="1" x14ac:dyDescent="0.25">
      <c r="A5" s="744"/>
      <c r="B5" s="742"/>
      <c r="C5" s="310" t="s">
        <v>330</v>
      </c>
      <c r="D5" s="310" t="s">
        <v>331</v>
      </c>
      <c r="E5" s="310" t="s">
        <v>332</v>
      </c>
      <c r="F5" s="310" t="s">
        <v>333</v>
      </c>
      <c r="G5" s="310" t="s">
        <v>334</v>
      </c>
      <c r="H5" s="310" t="s">
        <v>335</v>
      </c>
      <c r="I5" s="310" t="s">
        <v>336</v>
      </c>
      <c r="J5" s="311" t="s">
        <v>329</v>
      </c>
      <c r="K5" s="311" t="s">
        <v>22</v>
      </c>
      <c r="L5" s="742"/>
      <c r="M5" s="732"/>
    </row>
    <row r="6" spans="1:15" ht="30" customHeight="1" x14ac:dyDescent="0.2">
      <c r="A6" s="740" t="s">
        <v>10</v>
      </c>
      <c r="B6" s="566" t="s">
        <v>11</v>
      </c>
      <c r="C6" s="55">
        <v>8</v>
      </c>
      <c r="D6" s="55">
        <v>8</v>
      </c>
      <c r="E6" s="55">
        <v>14</v>
      </c>
      <c r="F6" s="55">
        <v>6</v>
      </c>
      <c r="G6" s="55">
        <v>2</v>
      </c>
      <c r="H6" s="55">
        <v>40</v>
      </c>
      <c r="I6" s="55">
        <v>2</v>
      </c>
      <c r="J6" s="55">
        <v>0</v>
      </c>
      <c r="K6" s="55">
        <f>SUM(C6:J6)</f>
        <v>80</v>
      </c>
      <c r="L6" s="56" t="s">
        <v>12</v>
      </c>
      <c r="M6" s="700" t="s">
        <v>310</v>
      </c>
      <c r="O6" s="234"/>
    </row>
    <row r="7" spans="1:15" ht="30" customHeight="1" x14ac:dyDescent="0.2">
      <c r="A7" s="741"/>
      <c r="B7" s="566" t="s">
        <v>13</v>
      </c>
      <c r="C7" s="55">
        <v>0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f>SUM(C7:J7)</f>
        <v>0</v>
      </c>
      <c r="L7" s="56" t="s">
        <v>309</v>
      </c>
      <c r="M7" s="701"/>
    </row>
    <row r="8" spans="1:15" ht="30" customHeight="1" x14ac:dyDescent="0.2">
      <c r="A8" s="741"/>
      <c r="B8" s="566" t="s">
        <v>15</v>
      </c>
      <c r="C8" s="55">
        <v>52</v>
      </c>
      <c r="D8" s="55">
        <v>54</v>
      </c>
      <c r="E8" s="55">
        <v>114.00000000000007</v>
      </c>
      <c r="F8" s="55">
        <v>77</v>
      </c>
      <c r="G8" s="55">
        <v>52</v>
      </c>
      <c r="H8" s="55">
        <v>126.00000000000003</v>
      </c>
      <c r="I8" s="55">
        <v>14.999999999999995</v>
      </c>
      <c r="J8" s="55">
        <v>0.99999999999999978</v>
      </c>
      <c r="K8" s="55">
        <f>SUM(C8:J8)</f>
        <v>491.00000000000011</v>
      </c>
      <c r="L8" s="56" t="s">
        <v>16</v>
      </c>
      <c r="M8" s="701"/>
    </row>
    <row r="9" spans="1:15" ht="30" customHeight="1" x14ac:dyDescent="0.2">
      <c r="A9" s="741"/>
      <c r="B9" s="566" t="s">
        <v>17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f>SUM(C9:J9)</f>
        <v>0</v>
      </c>
      <c r="L9" s="56" t="s">
        <v>18</v>
      </c>
      <c r="M9" s="701"/>
    </row>
    <row r="10" spans="1:15" ht="30" customHeight="1" x14ac:dyDescent="0.2">
      <c r="A10" s="741"/>
      <c r="B10" s="567" t="s">
        <v>19</v>
      </c>
      <c r="C10" s="58">
        <v>3</v>
      </c>
      <c r="D10" s="58">
        <v>1</v>
      </c>
      <c r="E10" s="58">
        <v>4</v>
      </c>
      <c r="F10" s="58">
        <v>2</v>
      </c>
      <c r="G10" s="58">
        <v>2</v>
      </c>
      <c r="H10" s="58">
        <v>8</v>
      </c>
      <c r="I10" s="58">
        <v>0</v>
      </c>
      <c r="J10" s="58">
        <v>0</v>
      </c>
      <c r="K10" s="55">
        <f>SUM(C10:J10)</f>
        <v>20</v>
      </c>
      <c r="L10" s="59" t="s">
        <v>20</v>
      </c>
      <c r="M10" s="701"/>
    </row>
    <row r="11" spans="1:15" ht="30" customHeight="1" thickBot="1" x14ac:dyDescent="0.25">
      <c r="A11" s="742"/>
      <c r="B11" s="568" t="s">
        <v>21</v>
      </c>
      <c r="C11" s="60">
        <f>SUM(C6:C10)</f>
        <v>63</v>
      </c>
      <c r="D11" s="60">
        <f t="shared" ref="D11:K11" si="0">SUM(D6:D10)</f>
        <v>63</v>
      </c>
      <c r="E11" s="60">
        <f t="shared" si="0"/>
        <v>132.00000000000006</v>
      </c>
      <c r="F11" s="60">
        <f t="shared" si="0"/>
        <v>85</v>
      </c>
      <c r="G11" s="60">
        <f t="shared" si="0"/>
        <v>56</v>
      </c>
      <c r="H11" s="60">
        <f t="shared" si="0"/>
        <v>174.00000000000003</v>
      </c>
      <c r="I11" s="60">
        <f t="shared" si="0"/>
        <v>16.999999999999993</v>
      </c>
      <c r="J11" s="60">
        <f t="shared" si="0"/>
        <v>0.99999999999999978</v>
      </c>
      <c r="K11" s="60">
        <f t="shared" si="0"/>
        <v>591.00000000000011</v>
      </c>
      <c r="L11" s="17" t="s">
        <v>311</v>
      </c>
      <c r="M11" s="702"/>
    </row>
    <row r="12" spans="1:15" ht="30" customHeight="1" x14ac:dyDescent="0.2">
      <c r="A12" s="740" t="s">
        <v>23</v>
      </c>
      <c r="B12" s="566" t="s">
        <v>11</v>
      </c>
      <c r="C12" s="55">
        <v>13</v>
      </c>
      <c r="D12" s="55">
        <v>31</v>
      </c>
      <c r="E12" s="55">
        <v>6</v>
      </c>
      <c r="F12" s="55">
        <v>11.999999999999998</v>
      </c>
      <c r="G12" s="55">
        <v>22.000000000000004</v>
      </c>
      <c r="H12" s="55">
        <v>31</v>
      </c>
      <c r="I12" s="55">
        <v>5</v>
      </c>
      <c r="J12" s="55">
        <v>2</v>
      </c>
      <c r="K12" s="55">
        <f>SUM(C12:J12)</f>
        <v>122</v>
      </c>
      <c r="L12" s="56" t="s">
        <v>12</v>
      </c>
      <c r="M12" s="700" t="s">
        <v>155</v>
      </c>
    </row>
    <row r="13" spans="1:15" ht="30" customHeight="1" x14ac:dyDescent="0.2">
      <c r="A13" s="741"/>
      <c r="B13" s="566" t="s">
        <v>13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f>SUM(C13:J13)</f>
        <v>0</v>
      </c>
      <c r="L13" s="56" t="s">
        <v>309</v>
      </c>
      <c r="M13" s="701"/>
    </row>
    <row r="14" spans="1:15" ht="30" customHeight="1" x14ac:dyDescent="0.2">
      <c r="A14" s="741"/>
      <c r="B14" s="566" t="s">
        <v>15</v>
      </c>
      <c r="C14" s="55">
        <v>27</v>
      </c>
      <c r="D14" s="55">
        <v>28.000000000000011</v>
      </c>
      <c r="E14" s="55">
        <v>21.999999999999996</v>
      </c>
      <c r="F14" s="55">
        <v>26</v>
      </c>
      <c r="G14" s="55">
        <v>26</v>
      </c>
      <c r="H14" s="55">
        <v>38</v>
      </c>
      <c r="I14" s="55">
        <v>0</v>
      </c>
      <c r="J14" s="55">
        <v>18.999999999999996</v>
      </c>
      <c r="K14" s="55">
        <f>SUM(C14:J14)</f>
        <v>186</v>
      </c>
      <c r="L14" s="56" t="s">
        <v>16</v>
      </c>
      <c r="M14" s="701"/>
    </row>
    <row r="15" spans="1:15" ht="30" customHeight="1" x14ac:dyDescent="0.2">
      <c r="A15" s="741"/>
      <c r="B15" s="566" t="s">
        <v>17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f>SUM(C15:J15)</f>
        <v>0</v>
      </c>
      <c r="L15" s="56" t="s">
        <v>18</v>
      </c>
      <c r="M15" s="701"/>
    </row>
    <row r="16" spans="1:15" ht="30" customHeight="1" x14ac:dyDescent="0.2">
      <c r="A16" s="741"/>
      <c r="B16" s="567" t="s">
        <v>19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f>SUM(C16:J16)</f>
        <v>0</v>
      </c>
      <c r="L16" s="59" t="s">
        <v>20</v>
      </c>
      <c r="M16" s="701"/>
    </row>
    <row r="17" spans="1:13" ht="30" customHeight="1" thickBot="1" x14ac:dyDescent="0.25">
      <c r="A17" s="742"/>
      <c r="B17" s="568" t="s">
        <v>21</v>
      </c>
      <c r="C17" s="60">
        <f>SUM(C12:C16)</f>
        <v>40</v>
      </c>
      <c r="D17" s="60">
        <f t="shared" ref="D17:K17" si="1">SUM(D12:D16)</f>
        <v>59.000000000000014</v>
      </c>
      <c r="E17" s="60">
        <f t="shared" si="1"/>
        <v>27.999999999999996</v>
      </c>
      <c r="F17" s="60">
        <f t="shared" si="1"/>
        <v>38</v>
      </c>
      <c r="G17" s="60">
        <f t="shared" si="1"/>
        <v>48</v>
      </c>
      <c r="H17" s="60">
        <f t="shared" si="1"/>
        <v>69</v>
      </c>
      <c r="I17" s="60">
        <f t="shared" si="1"/>
        <v>5</v>
      </c>
      <c r="J17" s="60">
        <f t="shared" si="1"/>
        <v>20.999999999999996</v>
      </c>
      <c r="K17" s="60">
        <f t="shared" si="1"/>
        <v>308</v>
      </c>
      <c r="L17" s="17" t="s">
        <v>311</v>
      </c>
      <c r="M17" s="702"/>
    </row>
    <row r="18" spans="1:13" ht="30" customHeight="1" x14ac:dyDescent="0.2">
      <c r="A18" s="740" t="s">
        <v>25</v>
      </c>
      <c r="B18" s="566" t="s">
        <v>11</v>
      </c>
      <c r="C18" s="55">
        <v>1</v>
      </c>
      <c r="D18" s="55">
        <v>4</v>
      </c>
      <c r="E18" s="55">
        <v>1</v>
      </c>
      <c r="F18" s="55">
        <v>1</v>
      </c>
      <c r="G18" s="55">
        <v>2</v>
      </c>
      <c r="H18" s="55">
        <v>5</v>
      </c>
      <c r="I18" s="55">
        <v>1</v>
      </c>
      <c r="J18" s="55">
        <v>0</v>
      </c>
      <c r="K18" s="55">
        <f t="shared" ref="K18:K23" si="2">SUM(C18:J18)</f>
        <v>15</v>
      </c>
      <c r="L18" s="56" t="s">
        <v>12</v>
      </c>
      <c r="M18" s="700" t="s">
        <v>211</v>
      </c>
    </row>
    <row r="19" spans="1:13" ht="30" customHeight="1" x14ac:dyDescent="0.2">
      <c r="A19" s="741"/>
      <c r="B19" s="566" t="s">
        <v>13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f t="shared" si="2"/>
        <v>0</v>
      </c>
      <c r="L19" s="56" t="s">
        <v>309</v>
      </c>
      <c r="M19" s="701"/>
    </row>
    <row r="20" spans="1:13" ht="30" customHeight="1" x14ac:dyDescent="0.2">
      <c r="A20" s="741"/>
      <c r="B20" s="566" t="s">
        <v>15</v>
      </c>
      <c r="C20" s="55">
        <v>7</v>
      </c>
      <c r="D20" s="55">
        <v>9</v>
      </c>
      <c r="E20" s="55">
        <v>11</v>
      </c>
      <c r="F20" s="55">
        <v>11</v>
      </c>
      <c r="G20" s="55">
        <v>7</v>
      </c>
      <c r="H20" s="55">
        <v>13</v>
      </c>
      <c r="I20" s="55">
        <v>5</v>
      </c>
      <c r="J20" s="55">
        <v>0</v>
      </c>
      <c r="K20" s="55">
        <f t="shared" si="2"/>
        <v>63</v>
      </c>
      <c r="L20" s="56" t="s">
        <v>16</v>
      </c>
      <c r="M20" s="701"/>
    </row>
    <row r="21" spans="1:13" ht="30" customHeight="1" x14ac:dyDescent="0.2">
      <c r="A21" s="741"/>
      <c r="B21" s="566" t="s">
        <v>17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f t="shared" si="2"/>
        <v>0</v>
      </c>
      <c r="L21" s="56" t="s">
        <v>18</v>
      </c>
      <c r="M21" s="701"/>
    </row>
    <row r="22" spans="1:13" ht="30" customHeight="1" x14ac:dyDescent="0.2">
      <c r="A22" s="741"/>
      <c r="B22" s="567" t="s">
        <v>19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f t="shared" si="2"/>
        <v>0</v>
      </c>
      <c r="L22" s="59" t="s">
        <v>20</v>
      </c>
      <c r="M22" s="701"/>
    </row>
    <row r="23" spans="1:13" ht="30" customHeight="1" thickBot="1" x14ac:dyDescent="0.25">
      <c r="A23" s="742"/>
      <c r="B23" s="568" t="s">
        <v>21</v>
      </c>
      <c r="C23" s="60">
        <f>SUM(C18:C22)</f>
        <v>8</v>
      </c>
      <c r="D23" s="60">
        <f t="shared" ref="D23:J23" si="3">SUM(D18:D22)</f>
        <v>13</v>
      </c>
      <c r="E23" s="60">
        <f t="shared" si="3"/>
        <v>12</v>
      </c>
      <c r="F23" s="60">
        <f t="shared" si="3"/>
        <v>12</v>
      </c>
      <c r="G23" s="60">
        <f t="shared" si="3"/>
        <v>9</v>
      </c>
      <c r="H23" s="60">
        <f t="shared" si="3"/>
        <v>18</v>
      </c>
      <c r="I23" s="60">
        <f t="shared" si="3"/>
        <v>6</v>
      </c>
      <c r="J23" s="60">
        <f t="shared" si="3"/>
        <v>0</v>
      </c>
      <c r="K23" s="60">
        <f t="shared" si="2"/>
        <v>78</v>
      </c>
      <c r="L23" s="17" t="s">
        <v>311</v>
      </c>
      <c r="M23" s="702"/>
    </row>
    <row r="24" spans="1:13" ht="30" customHeight="1" x14ac:dyDescent="0.2">
      <c r="A24" s="384"/>
      <c r="B24" s="384"/>
      <c r="C24" s="410"/>
      <c r="D24" s="410"/>
      <c r="E24" s="410"/>
      <c r="F24" s="410"/>
      <c r="G24" s="410"/>
      <c r="H24" s="410"/>
      <c r="I24" s="410"/>
      <c r="J24" s="410"/>
      <c r="K24" s="410"/>
      <c r="L24" s="408"/>
      <c r="M24" s="381"/>
    </row>
    <row r="25" spans="1:13" ht="30" customHeight="1" thickBot="1" x14ac:dyDescent="0.3">
      <c r="A25" s="496" t="s">
        <v>404</v>
      </c>
      <c r="B25" s="463"/>
      <c r="C25" s="410"/>
      <c r="D25" s="410"/>
      <c r="E25" s="410"/>
      <c r="F25" s="410"/>
      <c r="G25" s="410"/>
      <c r="H25" s="410"/>
      <c r="I25" s="410"/>
      <c r="J25" s="410"/>
      <c r="K25" s="410"/>
      <c r="L25" s="408"/>
      <c r="M25" s="497" t="s">
        <v>403</v>
      </c>
    </row>
    <row r="26" spans="1:13" ht="30" customHeight="1" thickTop="1" x14ac:dyDescent="0.2">
      <c r="A26" s="743" t="s">
        <v>42</v>
      </c>
      <c r="B26" s="745" t="s">
        <v>1</v>
      </c>
      <c r="C26" s="382" t="s">
        <v>64</v>
      </c>
      <c r="D26" s="382" t="s">
        <v>65</v>
      </c>
      <c r="E26" s="382" t="s">
        <v>66</v>
      </c>
      <c r="F26" s="383" t="s">
        <v>67</v>
      </c>
      <c r="G26" s="382" t="s">
        <v>68</v>
      </c>
      <c r="H26" s="382" t="s">
        <v>69</v>
      </c>
      <c r="I26" s="382" t="s">
        <v>70</v>
      </c>
      <c r="J26" s="382" t="s">
        <v>71</v>
      </c>
      <c r="K26" s="383" t="s">
        <v>39</v>
      </c>
      <c r="L26" s="745" t="s">
        <v>6</v>
      </c>
      <c r="M26" s="730" t="s">
        <v>152</v>
      </c>
    </row>
    <row r="27" spans="1:13" ht="30" customHeight="1" thickBot="1" x14ac:dyDescent="0.25">
      <c r="A27" s="744"/>
      <c r="B27" s="742"/>
      <c r="C27" s="310" t="s">
        <v>330</v>
      </c>
      <c r="D27" s="310" t="s">
        <v>331</v>
      </c>
      <c r="E27" s="310" t="s">
        <v>332</v>
      </c>
      <c r="F27" s="310" t="s">
        <v>333</v>
      </c>
      <c r="G27" s="310" t="s">
        <v>334</v>
      </c>
      <c r="H27" s="310" t="s">
        <v>335</v>
      </c>
      <c r="I27" s="310" t="s">
        <v>336</v>
      </c>
      <c r="J27" s="311" t="s">
        <v>329</v>
      </c>
      <c r="K27" s="311" t="s">
        <v>22</v>
      </c>
      <c r="L27" s="742"/>
      <c r="M27" s="732"/>
    </row>
    <row r="28" spans="1:13" ht="30" customHeight="1" x14ac:dyDescent="0.2">
      <c r="A28" s="740" t="s">
        <v>72</v>
      </c>
      <c r="B28" s="566" t="s">
        <v>11</v>
      </c>
      <c r="C28" s="55">
        <v>3</v>
      </c>
      <c r="D28" s="55">
        <v>3</v>
      </c>
      <c r="E28" s="55">
        <v>2</v>
      </c>
      <c r="F28" s="55">
        <v>2</v>
      </c>
      <c r="G28" s="55">
        <v>2</v>
      </c>
      <c r="H28" s="55">
        <v>6</v>
      </c>
      <c r="I28" s="55">
        <v>0</v>
      </c>
      <c r="J28" s="55">
        <v>0</v>
      </c>
      <c r="K28" s="54">
        <f>SUM(C28:J28)</f>
        <v>18</v>
      </c>
      <c r="L28" s="56" t="s">
        <v>12</v>
      </c>
      <c r="M28" s="700" t="s">
        <v>157</v>
      </c>
    </row>
    <row r="29" spans="1:13" ht="30" customHeight="1" x14ac:dyDescent="0.2">
      <c r="A29" s="741"/>
      <c r="B29" s="566" t="s">
        <v>13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4">
        <f>SUM(C29:J29)</f>
        <v>0</v>
      </c>
      <c r="L29" s="56" t="s">
        <v>309</v>
      </c>
      <c r="M29" s="701"/>
    </row>
    <row r="30" spans="1:13" ht="30" customHeight="1" x14ac:dyDescent="0.2">
      <c r="A30" s="741"/>
      <c r="B30" s="566" t="s">
        <v>15</v>
      </c>
      <c r="C30" s="55">
        <v>1</v>
      </c>
      <c r="D30" s="55">
        <v>1</v>
      </c>
      <c r="E30" s="55">
        <v>1</v>
      </c>
      <c r="F30" s="55">
        <v>1</v>
      </c>
      <c r="G30" s="55">
        <v>1</v>
      </c>
      <c r="H30" s="55">
        <v>2</v>
      </c>
      <c r="I30" s="55">
        <v>0</v>
      </c>
      <c r="J30" s="55">
        <v>0</v>
      </c>
      <c r="K30" s="54">
        <f>SUM(C30:J30)</f>
        <v>7</v>
      </c>
      <c r="L30" s="56" t="s">
        <v>16</v>
      </c>
      <c r="M30" s="701"/>
    </row>
    <row r="31" spans="1:13" ht="30" customHeight="1" x14ac:dyDescent="0.2">
      <c r="A31" s="741"/>
      <c r="B31" s="566" t="s">
        <v>17</v>
      </c>
      <c r="C31" s="55">
        <v>0</v>
      </c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4">
        <f>SUM(C31:J31)</f>
        <v>0</v>
      </c>
      <c r="L31" s="56" t="s">
        <v>18</v>
      </c>
      <c r="M31" s="701"/>
    </row>
    <row r="32" spans="1:13" ht="30" customHeight="1" x14ac:dyDescent="0.2">
      <c r="A32" s="741"/>
      <c r="B32" s="567" t="s">
        <v>19</v>
      </c>
      <c r="C32" s="55">
        <v>0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4">
        <f>SUM(C32:J32)</f>
        <v>0</v>
      </c>
      <c r="L32" s="59" t="s">
        <v>20</v>
      </c>
      <c r="M32" s="701"/>
    </row>
    <row r="33" spans="1:13" ht="30" customHeight="1" thickBot="1" x14ac:dyDescent="0.25">
      <c r="A33" s="742"/>
      <c r="B33" s="568" t="s">
        <v>21</v>
      </c>
      <c r="C33" s="60">
        <f>SUM(C28:C32)</f>
        <v>4</v>
      </c>
      <c r="D33" s="60">
        <f t="shared" ref="D33:K33" si="4">SUM(D28:D32)</f>
        <v>4</v>
      </c>
      <c r="E33" s="60">
        <f t="shared" si="4"/>
        <v>3</v>
      </c>
      <c r="F33" s="60">
        <f t="shared" si="4"/>
        <v>3</v>
      </c>
      <c r="G33" s="60">
        <f t="shared" si="4"/>
        <v>3</v>
      </c>
      <c r="H33" s="60">
        <f t="shared" si="4"/>
        <v>8</v>
      </c>
      <c r="I33" s="60">
        <f t="shared" si="4"/>
        <v>0</v>
      </c>
      <c r="J33" s="60">
        <f t="shared" si="4"/>
        <v>0</v>
      </c>
      <c r="K33" s="60">
        <f t="shared" si="4"/>
        <v>25</v>
      </c>
      <c r="L33" s="17" t="s">
        <v>311</v>
      </c>
      <c r="M33" s="702"/>
    </row>
    <row r="34" spans="1:13" ht="30" customHeight="1" x14ac:dyDescent="0.2">
      <c r="A34" s="740" t="s">
        <v>73</v>
      </c>
      <c r="B34" s="566" t="s">
        <v>11</v>
      </c>
      <c r="C34" s="55">
        <v>99.999999999999972</v>
      </c>
      <c r="D34" s="55">
        <v>159</v>
      </c>
      <c r="E34" s="55">
        <v>175.00000000000006</v>
      </c>
      <c r="F34" s="55">
        <v>82.999999999999986</v>
      </c>
      <c r="G34" s="55">
        <v>83</v>
      </c>
      <c r="H34" s="55">
        <v>247.00000000000003</v>
      </c>
      <c r="I34" s="55">
        <v>54.000000000000021</v>
      </c>
      <c r="J34" s="55">
        <v>19</v>
      </c>
      <c r="K34" s="55">
        <f>SUM(C34:J34)</f>
        <v>920</v>
      </c>
      <c r="L34" s="56" t="s">
        <v>12</v>
      </c>
      <c r="M34" s="700" t="s">
        <v>158</v>
      </c>
    </row>
    <row r="35" spans="1:13" ht="30" customHeight="1" x14ac:dyDescent="0.2">
      <c r="A35" s="741"/>
      <c r="B35" s="566" t="s">
        <v>13</v>
      </c>
      <c r="C35" s="55">
        <v>0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f>SUM(C35:J35)</f>
        <v>0</v>
      </c>
      <c r="L35" s="56" t="s">
        <v>309</v>
      </c>
      <c r="M35" s="701"/>
    </row>
    <row r="36" spans="1:13" ht="30" customHeight="1" x14ac:dyDescent="0.2">
      <c r="A36" s="741"/>
      <c r="B36" s="566" t="s">
        <v>15</v>
      </c>
      <c r="C36" s="55">
        <v>320.00000000000006</v>
      </c>
      <c r="D36" s="55">
        <v>397.00000000000045</v>
      </c>
      <c r="E36" s="55">
        <v>952.00000000000011</v>
      </c>
      <c r="F36" s="55">
        <v>435.99999999999966</v>
      </c>
      <c r="G36" s="55">
        <v>328.99999999999977</v>
      </c>
      <c r="H36" s="55">
        <v>812.99999999999977</v>
      </c>
      <c r="I36" s="55">
        <v>292.99999999999989</v>
      </c>
      <c r="J36" s="55">
        <v>180.99999999999997</v>
      </c>
      <c r="K36" s="55">
        <f>SUM(C36:J36)</f>
        <v>3721</v>
      </c>
      <c r="L36" s="56" t="s">
        <v>16</v>
      </c>
      <c r="M36" s="701"/>
    </row>
    <row r="37" spans="1:13" ht="30" customHeight="1" x14ac:dyDescent="0.2">
      <c r="A37" s="741"/>
      <c r="B37" s="566" t="s">
        <v>17</v>
      </c>
      <c r="C37" s="55">
        <v>0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f>SUM(C37:J37)</f>
        <v>0</v>
      </c>
      <c r="L37" s="56" t="s">
        <v>18</v>
      </c>
      <c r="M37" s="701"/>
    </row>
    <row r="38" spans="1:13" ht="30" customHeight="1" x14ac:dyDescent="0.2">
      <c r="A38" s="741"/>
      <c r="B38" s="567" t="s">
        <v>19</v>
      </c>
      <c r="C38" s="55">
        <v>0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f>SUM(C38:J38)</f>
        <v>0</v>
      </c>
      <c r="L38" s="59" t="s">
        <v>20</v>
      </c>
      <c r="M38" s="701"/>
    </row>
    <row r="39" spans="1:13" ht="30" customHeight="1" thickBot="1" x14ac:dyDescent="0.25">
      <c r="A39" s="742"/>
      <c r="B39" s="568" t="s">
        <v>21</v>
      </c>
      <c r="C39" s="60">
        <f>SUM(C34:C38)</f>
        <v>420</v>
      </c>
      <c r="D39" s="60">
        <f t="shared" ref="D39:K39" si="5">SUM(D34:D38)</f>
        <v>556.00000000000045</v>
      </c>
      <c r="E39" s="60">
        <f t="shared" si="5"/>
        <v>1127.0000000000002</v>
      </c>
      <c r="F39" s="60">
        <f t="shared" si="5"/>
        <v>518.99999999999966</v>
      </c>
      <c r="G39" s="60">
        <f t="shared" si="5"/>
        <v>411.99999999999977</v>
      </c>
      <c r="H39" s="60">
        <f t="shared" si="5"/>
        <v>1059.9999999999998</v>
      </c>
      <c r="I39" s="60">
        <f t="shared" si="5"/>
        <v>346.99999999999989</v>
      </c>
      <c r="J39" s="60">
        <f t="shared" si="5"/>
        <v>199.99999999999997</v>
      </c>
      <c r="K39" s="60">
        <f t="shared" si="5"/>
        <v>4641</v>
      </c>
      <c r="L39" s="17" t="s">
        <v>311</v>
      </c>
      <c r="M39" s="702"/>
    </row>
    <row r="40" spans="1:13" ht="30" customHeight="1" x14ac:dyDescent="0.2">
      <c r="A40" s="740" t="s">
        <v>74</v>
      </c>
      <c r="B40" s="566" t="s">
        <v>11</v>
      </c>
      <c r="C40" s="55">
        <v>6</v>
      </c>
      <c r="D40" s="55">
        <v>25.999999999999996</v>
      </c>
      <c r="E40" s="55">
        <v>7</v>
      </c>
      <c r="F40" s="55">
        <v>6.9999999999999991</v>
      </c>
      <c r="G40" s="55">
        <v>7</v>
      </c>
      <c r="H40" s="55">
        <v>22</v>
      </c>
      <c r="I40" s="55">
        <v>2.0000000000000004</v>
      </c>
      <c r="J40" s="55">
        <v>3</v>
      </c>
      <c r="K40" s="55">
        <f>SUM(C40:J40)</f>
        <v>80</v>
      </c>
      <c r="L40" s="56" t="s">
        <v>12</v>
      </c>
      <c r="M40" s="700" t="s">
        <v>159</v>
      </c>
    </row>
    <row r="41" spans="1:13" ht="30" customHeight="1" x14ac:dyDescent="0.2">
      <c r="A41" s="741"/>
      <c r="B41" s="566" t="s">
        <v>13</v>
      </c>
      <c r="C41" s="55">
        <v>0</v>
      </c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f>SUM(C41:J41)</f>
        <v>0</v>
      </c>
      <c r="L41" s="56" t="s">
        <v>309</v>
      </c>
      <c r="M41" s="701"/>
    </row>
    <row r="42" spans="1:13" ht="30" customHeight="1" x14ac:dyDescent="0.2">
      <c r="A42" s="741"/>
      <c r="B42" s="566" t="s">
        <v>15</v>
      </c>
      <c r="C42" s="55">
        <v>50</v>
      </c>
      <c r="D42" s="55">
        <v>77.999999999999986</v>
      </c>
      <c r="E42" s="55">
        <v>105.99999999999999</v>
      </c>
      <c r="F42" s="55">
        <v>74.999999999999986</v>
      </c>
      <c r="G42" s="55">
        <v>50</v>
      </c>
      <c r="H42" s="55">
        <v>128.99999999999991</v>
      </c>
      <c r="I42" s="55">
        <v>20.000000000000004</v>
      </c>
      <c r="J42" s="55">
        <v>7.0000000000000009</v>
      </c>
      <c r="K42" s="55">
        <f>SUM(C42:J42)</f>
        <v>514.99999999999989</v>
      </c>
      <c r="L42" s="56" t="s">
        <v>16</v>
      </c>
      <c r="M42" s="701"/>
    </row>
    <row r="43" spans="1:13" ht="30" customHeight="1" x14ac:dyDescent="0.2">
      <c r="A43" s="741"/>
      <c r="B43" s="566" t="s">
        <v>17</v>
      </c>
      <c r="C43" s="55">
        <v>0</v>
      </c>
      <c r="D43" s="55"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f>SUM(C43:J43)</f>
        <v>0</v>
      </c>
      <c r="L43" s="56" t="s">
        <v>18</v>
      </c>
      <c r="M43" s="701"/>
    </row>
    <row r="44" spans="1:13" ht="30" customHeight="1" x14ac:dyDescent="0.2">
      <c r="A44" s="741"/>
      <c r="B44" s="567" t="s">
        <v>19</v>
      </c>
      <c r="C44" s="55">
        <v>0</v>
      </c>
      <c r="D44" s="55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f>SUM(C44:J44)</f>
        <v>0</v>
      </c>
      <c r="L44" s="59" t="s">
        <v>20</v>
      </c>
      <c r="M44" s="701"/>
    </row>
    <row r="45" spans="1:13" ht="30" customHeight="1" thickBot="1" x14ac:dyDescent="0.25">
      <c r="A45" s="742"/>
      <c r="B45" s="568" t="s">
        <v>21</v>
      </c>
      <c r="C45" s="60">
        <f>SUM(C40:C44)</f>
        <v>56</v>
      </c>
      <c r="D45" s="60">
        <f t="shared" ref="D45:K45" si="6">SUM(D40:D44)</f>
        <v>103.99999999999999</v>
      </c>
      <c r="E45" s="60">
        <f t="shared" si="6"/>
        <v>112.99999999999999</v>
      </c>
      <c r="F45" s="60">
        <f t="shared" si="6"/>
        <v>81.999999999999986</v>
      </c>
      <c r="G45" s="60">
        <f t="shared" si="6"/>
        <v>57</v>
      </c>
      <c r="H45" s="60">
        <f t="shared" si="6"/>
        <v>150.99999999999991</v>
      </c>
      <c r="I45" s="60">
        <f t="shared" si="6"/>
        <v>22.000000000000004</v>
      </c>
      <c r="J45" s="60">
        <f t="shared" si="6"/>
        <v>10</v>
      </c>
      <c r="K45" s="60">
        <f t="shared" si="6"/>
        <v>594.99999999999989</v>
      </c>
      <c r="L45" s="17" t="s">
        <v>311</v>
      </c>
      <c r="M45" s="702"/>
    </row>
    <row r="46" spans="1:13" ht="30" customHeight="1" x14ac:dyDescent="0.2">
      <c r="A46" s="384"/>
      <c r="B46" s="57"/>
      <c r="C46" s="58"/>
      <c r="D46" s="58"/>
      <c r="E46" s="58"/>
      <c r="F46" s="58"/>
      <c r="G46" s="58"/>
      <c r="H46" s="58"/>
      <c r="I46" s="58"/>
      <c r="J46" s="58"/>
      <c r="K46" s="58"/>
      <c r="L46" s="14"/>
      <c r="M46" s="381"/>
    </row>
    <row r="47" spans="1:13" ht="30" customHeight="1" x14ac:dyDescent="0.2">
      <c r="A47" s="384"/>
      <c r="B47" s="384"/>
      <c r="C47" s="410"/>
      <c r="D47" s="410"/>
      <c r="E47" s="410"/>
      <c r="F47" s="410"/>
      <c r="G47" s="410"/>
      <c r="H47" s="410"/>
      <c r="I47" s="410"/>
      <c r="J47" s="410"/>
      <c r="K47" s="410"/>
      <c r="L47" s="408"/>
      <c r="M47" s="381"/>
    </row>
    <row r="48" spans="1:13" ht="30" customHeight="1" x14ac:dyDescent="0.2">
      <c r="A48" s="384"/>
      <c r="B48" s="384"/>
      <c r="C48" s="410"/>
      <c r="D48" s="410"/>
      <c r="E48" s="410"/>
      <c r="F48" s="410"/>
      <c r="G48" s="410"/>
      <c r="H48" s="410"/>
      <c r="I48" s="410"/>
      <c r="J48" s="410"/>
      <c r="K48" s="410"/>
      <c r="L48" s="408"/>
      <c r="M48" s="381"/>
    </row>
    <row r="49" spans="1:13" ht="30" customHeight="1" x14ac:dyDescent="0.2">
      <c r="A49" s="384"/>
      <c r="B49" s="384"/>
      <c r="C49" s="410"/>
      <c r="D49" s="410"/>
      <c r="E49" s="410"/>
      <c r="F49" s="410"/>
      <c r="G49" s="410"/>
      <c r="H49" s="410"/>
      <c r="I49" s="410"/>
      <c r="J49" s="410"/>
      <c r="K49" s="410"/>
      <c r="L49" s="408"/>
      <c r="M49" s="381"/>
    </row>
    <row r="50" spans="1:13" ht="30" customHeight="1" thickBot="1" x14ac:dyDescent="0.3">
      <c r="A50" s="496" t="s">
        <v>404</v>
      </c>
      <c r="B50" s="384"/>
      <c r="C50" s="410"/>
      <c r="D50" s="410"/>
      <c r="E50" s="410"/>
      <c r="F50" s="410"/>
      <c r="G50" s="410"/>
      <c r="H50" s="410"/>
      <c r="I50" s="410"/>
      <c r="J50" s="410"/>
      <c r="K50" s="410"/>
      <c r="L50" s="408"/>
      <c r="M50" s="497" t="s">
        <v>403</v>
      </c>
    </row>
    <row r="51" spans="1:13" ht="30" customHeight="1" thickTop="1" x14ac:dyDescent="0.2">
      <c r="A51" s="743" t="s">
        <v>42</v>
      </c>
      <c r="B51" s="745" t="s">
        <v>1</v>
      </c>
      <c r="C51" s="382" t="s">
        <v>64</v>
      </c>
      <c r="D51" s="382" t="s">
        <v>65</v>
      </c>
      <c r="E51" s="382" t="s">
        <v>66</v>
      </c>
      <c r="F51" s="383" t="s">
        <v>67</v>
      </c>
      <c r="G51" s="382" t="s">
        <v>68</v>
      </c>
      <c r="H51" s="382" t="s">
        <v>69</v>
      </c>
      <c r="I51" s="382" t="s">
        <v>70</v>
      </c>
      <c r="J51" s="382" t="s">
        <v>71</v>
      </c>
      <c r="K51" s="383" t="s">
        <v>39</v>
      </c>
      <c r="L51" s="745" t="s">
        <v>6</v>
      </c>
      <c r="M51" s="730" t="s">
        <v>152</v>
      </c>
    </row>
    <row r="52" spans="1:13" ht="30" customHeight="1" thickBot="1" x14ac:dyDescent="0.25">
      <c r="A52" s="744"/>
      <c r="B52" s="742"/>
      <c r="C52" s="310" t="s">
        <v>330</v>
      </c>
      <c r="D52" s="310" t="s">
        <v>331</v>
      </c>
      <c r="E52" s="310" t="s">
        <v>332</v>
      </c>
      <c r="F52" s="310" t="s">
        <v>333</v>
      </c>
      <c r="G52" s="310" t="s">
        <v>334</v>
      </c>
      <c r="H52" s="310" t="s">
        <v>335</v>
      </c>
      <c r="I52" s="310" t="s">
        <v>336</v>
      </c>
      <c r="J52" s="311" t="s">
        <v>329</v>
      </c>
      <c r="K52" s="311" t="s">
        <v>22</v>
      </c>
      <c r="L52" s="742"/>
      <c r="M52" s="732"/>
    </row>
    <row r="53" spans="1:13" ht="30" customHeight="1" x14ac:dyDescent="0.2">
      <c r="A53" s="740" t="s">
        <v>29</v>
      </c>
      <c r="B53" s="566" t="s">
        <v>11</v>
      </c>
      <c r="C53" s="55">
        <v>3</v>
      </c>
      <c r="D53" s="55">
        <v>7</v>
      </c>
      <c r="E53" s="55">
        <v>3</v>
      </c>
      <c r="F53" s="55">
        <v>2</v>
      </c>
      <c r="G53" s="55">
        <v>2</v>
      </c>
      <c r="H53" s="55">
        <v>8</v>
      </c>
      <c r="I53" s="55">
        <v>2</v>
      </c>
      <c r="J53" s="55">
        <v>1</v>
      </c>
      <c r="K53" s="55">
        <f t="shared" ref="K53:K58" si="7">SUM(C53:J53)</f>
        <v>28</v>
      </c>
      <c r="L53" s="56" t="s">
        <v>12</v>
      </c>
      <c r="M53" s="700" t="s">
        <v>160</v>
      </c>
    </row>
    <row r="54" spans="1:13" ht="30" customHeight="1" x14ac:dyDescent="0.2">
      <c r="A54" s="741"/>
      <c r="B54" s="566" t="s">
        <v>13</v>
      </c>
      <c r="C54" s="55">
        <v>0</v>
      </c>
      <c r="D54" s="55">
        <v>0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55">
        <f t="shared" si="7"/>
        <v>0</v>
      </c>
      <c r="L54" s="56" t="s">
        <v>309</v>
      </c>
      <c r="M54" s="701"/>
    </row>
    <row r="55" spans="1:13" ht="30" customHeight="1" x14ac:dyDescent="0.2">
      <c r="A55" s="741"/>
      <c r="B55" s="566" t="s">
        <v>15</v>
      </c>
      <c r="C55" s="55">
        <v>6</v>
      </c>
      <c r="D55" s="55">
        <v>10</v>
      </c>
      <c r="E55" s="55">
        <v>6.9999999999999991</v>
      </c>
      <c r="F55" s="55">
        <v>6.9999999999999991</v>
      </c>
      <c r="G55" s="55">
        <v>6</v>
      </c>
      <c r="H55" s="55">
        <v>13.999999999999998</v>
      </c>
      <c r="I55" s="55">
        <v>3</v>
      </c>
      <c r="J55" s="55">
        <v>1</v>
      </c>
      <c r="K55" s="55">
        <f t="shared" si="7"/>
        <v>54</v>
      </c>
      <c r="L55" s="56" t="s">
        <v>16</v>
      </c>
      <c r="M55" s="701"/>
    </row>
    <row r="56" spans="1:13" ht="30" customHeight="1" x14ac:dyDescent="0.2">
      <c r="A56" s="741"/>
      <c r="B56" s="566" t="s">
        <v>17</v>
      </c>
      <c r="C56" s="55">
        <v>0</v>
      </c>
      <c r="D56" s="55"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f t="shared" si="7"/>
        <v>0</v>
      </c>
      <c r="L56" s="56" t="s">
        <v>18</v>
      </c>
      <c r="M56" s="701"/>
    </row>
    <row r="57" spans="1:13" ht="30" customHeight="1" x14ac:dyDescent="0.2">
      <c r="A57" s="741"/>
      <c r="B57" s="567" t="s">
        <v>19</v>
      </c>
      <c r="C57" s="58">
        <v>1</v>
      </c>
      <c r="D57" s="58">
        <v>4</v>
      </c>
      <c r="E57" s="58">
        <v>1</v>
      </c>
      <c r="F57" s="58">
        <v>3</v>
      </c>
      <c r="G57" s="58">
        <v>2</v>
      </c>
      <c r="H57" s="58">
        <v>5</v>
      </c>
      <c r="I57" s="58">
        <v>0</v>
      </c>
      <c r="J57" s="58">
        <v>0</v>
      </c>
      <c r="K57" s="55">
        <f t="shared" si="7"/>
        <v>16</v>
      </c>
      <c r="L57" s="59" t="s">
        <v>20</v>
      </c>
      <c r="M57" s="701"/>
    </row>
    <row r="58" spans="1:13" ht="30" customHeight="1" thickBot="1" x14ac:dyDescent="0.25">
      <c r="A58" s="742"/>
      <c r="B58" s="568" t="s">
        <v>21</v>
      </c>
      <c r="C58" s="60">
        <f>SUM(C53:C57)</f>
        <v>10</v>
      </c>
      <c r="D58" s="60">
        <f t="shared" ref="D58:J58" si="8">SUM(D53:D57)</f>
        <v>21</v>
      </c>
      <c r="E58" s="60">
        <f t="shared" si="8"/>
        <v>11</v>
      </c>
      <c r="F58" s="60">
        <f t="shared" si="8"/>
        <v>12</v>
      </c>
      <c r="G58" s="60">
        <f t="shared" si="8"/>
        <v>10</v>
      </c>
      <c r="H58" s="60">
        <f t="shared" si="8"/>
        <v>27</v>
      </c>
      <c r="I58" s="60">
        <f t="shared" si="8"/>
        <v>5</v>
      </c>
      <c r="J58" s="60">
        <f t="shared" si="8"/>
        <v>2</v>
      </c>
      <c r="K58" s="60">
        <f t="shared" si="7"/>
        <v>98</v>
      </c>
      <c r="L58" s="17" t="s">
        <v>311</v>
      </c>
      <c r="M58" s="702"/>
    </row>
    <row r="59" spans="1:13" ht="30" customHeight="1" x14ac:dyDescent="0.2">
      <c r="A59" s="740" t="s">
        <v>30</v>
      </c>
      <c r="B59" s="566" t="s">
        <v>11</v>
      </c>
      <c r="C59" s="250" t="s">
        <v>371</v>
      </c>
      <c r="D59" s="250" t="s">
        <v>371</v>
      </c>
      <c r="E59" s="250" t="s">
        <v>371</v>
      </c>
      <c r="F59" s="250" t="s">
        <v>371</v>
      </c>
      <c r="G59" s="250" t="s">
        <v>371</v>
      </c>
      <c r="H59" s="250" t="s">
        <v>371</v>
      </c>
      <c r="I59" s="250" t="s">
        <v>371</v>
      </c>
      <c r="J59" s="250" t="s">
        <v>371</v>
      </c>
      <c r="K59" s="250" t="s">
        <v>371</v>
      </c>
      <c r="L59" s="56" t="s">
        <v>12</v>
      </c>
      <c r="M59" s="700" t="s">
        <v>161</v>
      </c>
    </row>
    <row r="60" spans="1:13" ht="30" customHeight="1" x14ac:dyDescent="0.2">
      <c r="A60" s="741"/>
      <c r="B60" s="566" t="s">
        <v>13</v>
      </c>
      <c r="C60" s="250" t="s">
        <v>371</v>
      </c>
      <c r="D60" s="250" t="s">
        <v>371</v>
      </c>
      <c r="E60" s="250" t="s">
        <v>371</v>
      </c>
      <c r="F60" s="250" t="s">
        <v>371</v>
      </c>
      <c r="G60" s="250" t="s">
        <v>371</v>
      </c>
      <c r="H60" s="250" t="s">
        <v>371</v>
      </c>
      <c r="I60" s="250" t="s">
        <v>371</v>
      </c>
      <c r="J60" s="250" t="s">
        <v>371</v>
      </c>
      <c r="K60" s="250" t="s">
        <v>371</v>
      </c>
      <c r="L60" s="56" t="s">
        <v>309</v>
      </c>
      <c r="M60" s="701"/>
    </row>
    <row r="61" spans="1:13" ht="30" customHeight="1" x14ac:dyDescent="0.2">
      <c r="A61" s="741"/>
      <c r="B61" s="566" t="s">
        <v>15</v>
      </c>
      <c r="C61" s="250" t="s">
        <v>371</v>
      </c>
      <c r="D61" s="250" t="s">
        <v>371</v>
      </c>
      <c r="E61" s="250" t="s">
        <v>371</v>
      </c>
      <c r="F61" s="250" t="s">
        <v>371</v>
      </c>
      <c r="G61" s="250" t="s">
        <v>371</v>
      </c>
      <c r="H61" s="250" t="s">
        <v>371</v>
      </c>
      <c r="I61" s="250" t="s">
        <v>371</v>
      </c>
      <c r="J61" s="250" t="s">
        <v>371</v>
      </c>
      <c r="K61" s="250" t="s">
        <v>371</v>
      </c>
      <c r="L61" s="56" t="s">
        <v>16</v>
      </c>
      <c r="M61" s="701"/>
    </row>
    <row r="62" spans="1:13" ht="30" customHeight="1" x14ac:dyDescent="0.2">
      <c r="A62" s="741"/>
      <c r="B62" s="566" t="s">
        <v>17</v>
      </c>
      <c r="C62" s="250" t="s">
        <v>371</v>
      </c>
      <c r="D62" s="250" t="s">
        <v>371</v>
      </c>
      <c r="E62" s="250" t="s">
        <v>371</v>
      </c>
      <c r="F62" s="250" t="s">
        <v>371</v>
      </c>
      <c r="G62" s="250" t="s">
        <v>371</v>
      </c>
      <c r="H62" s="250" t="s">
        <v>371</v>
      </c>
      <c r="I62" s="250" t="s">
        <v>371</v>
      </c>
      <c r="J62" s="250" t="s">
        <v>371</v>
      </c>
      <c r="K62" s="250" t="s">
        <v>371</v>
      </c>
      <c r="L62" s="56" t="s">
        <v>18</v>
      </c>
      <c r="M62" s="701"/>
    </row>
    <row r="63" spans="1:13" ht="30" customHeight="1" x14ac:dyDescent="0.2">
      <c r="A63" s="741"/>
      <c r="B63" s="567" t="s">
        <v>19</v>
      </c>
      <c r="C63" s="250" t="s">
        <v>371</v>
      </c>
      <c r="D63" s="250" t="s">
        <v>371</v>
      </c>
      <c r="E63" s="250" t="s">
        <v>371</v>
      </c>
      <c r="F63" s="250" t="s">
        <v>371</v>
      </c>
      <c r="G63" s="250" t="s">
        <v>371</v>
      </c>
      <c r="H63" s="250" t="s">
        <v>371</v>
      </c>
      <c r="I63" s="250" t="s">
        <v>371</v>
      </c>
      <c r="J63" s="250" t="s">
        <v>371</v>
      </c>
      <c r="K63" s="250" t="s">
        <v>371</v>
      </c>
      <c r="L63" s="59" t="s">
        <v>20</v>
      </c>
      <c r="M63" s="701"/>
    </row>
    <row r="64" spans="1:13" ht="30" customHeight="1" thickBot="1" x14ac:dyDescent="0.25">
      <c r="A64" s="742"/>
      <c r="B64" s="568" t="s">
        <v>21</v>
      </c>
      <c r="C64" s="253" t="s">
        <v>371</v>
      </c>
      <c r="D64" s="253" t="s">
        <v>371</v>
      </c>
      <c r="E64" s="253" t="s">
        <v>371</v>
      </c>
      <c r="F64" s="253" t="s">
        <v>371</v>
      </c>
      <c r="G64" s="253" t="s">
        <v>371</v>
      </c>
      <c r="H64" s="253" t="s">
        <v>371</v>
      </c>
      <c r="I64" s="253" t="s">
        <v>371</v>
      </c>
      <c r="J64" s="253" t="s">
        <v>371</v>
      </c>
      <c r="K64" s="253" t="s">
        <v>371</v>
      </c>
      <c r="L64" s="17" t="s">
        <v>311</v>
      </c>
      <c r="M64" s="702"/>
    </row>
    <row r="65" spans="1:13" ht="30" customHeight="1" x14ac:dyDescent="0.2">
      <c r="A65" s="740" t="s">
        <v>75</v>
      </c>
      <c r="B65" s="566" t="s">
        <v>11</v>
      </c>
      <c r="C65" s="265">
        <v>5</v>
      </c>
      <c r="D65" s="265">
        <v>11</v>
      </c>
      <c r="E65" s="265">
        <v>3</v>
      </c>
      <c r="F65" s="265">
        <v>3</v>
      </c>
      <c r="G65" s="265">
        <v>3</v>
      </c>
      <c r="H65" s="265">
        <v>11</v>
      </c>
      <c r="I65" s="265">
        <v>1</v>
      </c>
      <c r="J65" s="265">
        <v>0</v>
      </c>
      <c r="K65" s="265">
        <f t="shared" ref="K65:K70" si="9">SUM(C65:J65)</f>
        <v>37</v>
      </c>
      <c r="L65" s="56" t="s">
        <v>12</v>
      </c>
      <c r="M65" s="700" t="s">
        <v>312</v>
      </c>
    </row>
    <row r="66" spans="1:13" ht="30" customHeight="1" x14ac:dyDescent="0.2">
      <c r="A66" s="741"/>
      <c r="B66" s="566" t="s">
        <v>13</v>
      </c>
      <c r="C66" s="55">
        <v>0</v>
      </c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f t="shared" si="9"/>
        <v>0</v>
      </c>
      <c r="L66" s="56" t="s">
        <v>309</v>
      </c>
      <c r="M66" s="701"/>
    </row>
    <row r="67" spans="1:13" ht="30" customHeight="1" x14ac:dyDescent="0.2">
      <c r="A67" s="741"/>
      <c r="B67" s="566" t="s">
        <v>15</v>
      </c>
      <c r="C67" s="55">
        <v>13</v>
      </c>
      <c r="D67" s="55">
        <v>27</v>
      </c>
      <c r="E67" s="55">
        <v>24</v>
      </c>
      <c r="F67" s="55">
        <v>18</v>
      </c>
      <c r="G67" s="55">
        <v>12.000000000000002</v>
      </c>
      <c r="H67" s="55">
        <v>23</v>
      </c>
      <c r="I67" s="55">
        <v>3.0000000000000004</v>
      </c>
      <c r="J67" s="55">
        <v>3.0000000000000004</v>
      </c>
      <c r="K67" s="55">
        <f t="shared" si="9"/>
        <v>123</v>
      </c>
      <c r="L67" s="56" t="s">
        <v>16</v>
      </c>
      <c r="M67" s="701"/>
    </row>
    <row r="68" spans="1:13" ht="30" customHeight="1" x14ac:dyDescent="0.2">
      <c r="A68" s="741"/>
      <c r="B68" s="566" t="s">
        <v>17</v>
      </c>
      <c r="C68" s="55">
        <v>0</v>
      </c>
      <c r="D68" s="55">
        <v>0</v>
      </c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f t="shared" si="9"/>
        <v>0</v>
      </c>
      <c r="L68" s="56" t="s">
        <v>18</v>
      </c>
      <c r="M68" s="701"/>
    </row>
    <row r="69" spans="1:13" ht="30" customHeight="1" x14ac:dyDescent="0.2">
      <c r="A69" s="741"/>
      <c r="B69" s="567" t="s">
        <v>19</v>
      </c>
      <c r="C69" s="55">
        <v>0</v>
      </c>
      <c r="D69" s="55">
        <v>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0</v>
      </c>
      <c r="K69" s="55">
        <f t="shared" si="9"/>
        <v>0</v>
      </c>
      <c r="L69" s="59" t="s">
        <v>20</v>
      </c>
      <c r="M69" s="701"/>
    </row>
    <row r="70" spans="1:13" ht="30" customHeight="1" thickBot="1" x14ac:dyDescent="0.25">
      <c r="A70" s="742"/>
      <c r="B70" s="568" t="s">
        <v>21</v>
      </c>
      <c r="C70" s="60">
        <f>SUM(C65:C69)</f>
        <v>18</v>
      </c>
      <c r="D70" s="60">
        <f t="shared" ref="D70:J70" si="10">SUM(D65:D69)</f>
        <v>38</v>
      </c>
      <c r="E70" s="60">
        <f t="shared" si="10"/>
        <v>27</v>
      </c>
      <c r="F70" s="60">
        <f t="shared" si="10"/>
        <v>21</v>
      </c>
      <c r="G70" s="60">
        <f t="shared" si="10"/>
        <v>15.000000000000002</v>
      </c>
      <c r="H70" s="60">
        <f t="shared" si="10"/>
        <v>34</v>
      </c>
      <c r="I70" s="60">
        <f t="shared" si="10"/>
        <v>4</v>
      </c>
      <c r="J70" s="60">
        <f t="shared" si="10"/>
        <v>3.0000000000000004</v>
      </c>
      <c r="K70" s="60">
        <f t="shared" si="9"/>
        <v>160</v>
      </c>
      <c r="L70" s="17" t="s">
        <v>311</v>
      </c>
      <c r="M70" s="702"/>
    </row>
    <row r="71" spans="1:13" ht="30" customHeight="1" x14ac:dyDescent="0.2">
      <c r="A71" s="384"/>
      <c r="B71" s="57"/>
      <c r="C71" s="58"/>
      <c r="D71" s="58"/>
      <c r="E71" s="58"/>
      <c r="F71" s="58"/>
      <c r="G71" s="58"/>
      <c r="H71" s="58"/>
      <c r="I71" s="58"/>
      <c r="J71" s="58"/>
      <c r="K71" s="410"/>
      <c r="L71" s="14"/>
      <c r="M71" s="381"/>
    </row>
    <row r="72" spans="1:13" ht="30" customHeight="1" x14ac:dyDescent="0.2">
      <c r="A72" s="384"/>
      <c r="B72" s="384"/>
      <c r="C72" s="410"/>
      <c r="D72" s="410"/>
      <c r="E72" s="410"/>
      <c r="F72" s="410"/>
      <c r="G72" s="410"/>
      <c r="H72" s="410"/>
      <c r="I72" s="410"/>
      <c r="J72" s="410"/>
      <c r="K72" s="410"/>
      <c r="L72" s="408"/>
      <c r="M72" s="381"/>
    </row>
    <row r="73" spans="1:13" ht="30" customHeight="1" x14ac:dyDescent="0.2">
      <c r="A73" s="384"/>
      <c r="B73" s="384"/>
      <c r="C73" s="410"/>
      <c r="D73" s="410"/>
      <c r="E73" s="410"/>
      <c r="F73" s="410"/>
      <c r="G73" s="410"/>
      <c r="H73" s="410"/>
      <c r="I73" s="410"/>
      <c r="J73" s="410"/>
      <c r="K73" s="410"/>
      <c r="L73" s="408"/>
      <c r="M73" s="381"/>
    </row>
    <row r="74" spans="1:13" ht="30" customHeight="1" thickBot="1" x14ac:dyDescent="0.3">
      <c r="A74" s="496" t="s">
        <v>404</v>
      </c>
      <c r="B74" s="384"/>
      <c r="C74" s="410"/>
      <c r="D74" s="410"/>
      <c r="E74" s="410"/>
      <c r="F74" s="410"/>
      <c r="G74" s="410"/>
      <c r="H74" s="410"/>
      <c r="I74" s="410"/>
      <c r="J74" s="410"/>
      <c r="K74" s="410"/>
      <c r="L74" s="408"/>
      <c r="M74" s="497" t="s">
        <v>403</v>
      </c>
    </row>
    <row r="75" spans="1:13" ht="30" customHeight="1" thickTop="1" x14ac:dyDescent="0.2">
      <c r="A75" s="743" t="s">
        <v>42</v>
      </c>
      <c r="B75" s="745" t="s">
        <v>1</v>
      </c>
      <c r="C75" s="382" t="s">
        <v>64</v>
      </c>
      <c r="D75" s="382" t="s">
        <v>65</v>
      </c>
      <c r="E75" s="382" t="s">
        <v>66</v>
      </c>
      <c r="F75" s="383" t="s">
        <v>67</v>
      </c>
      <c r="G75" s="382" t="s">
        <v>68</v>
      </c>
      <c r="H75" s="382" t="s">
        <v>69</v>
      </c>
      <c r="I75" s="382" t="s">
        <v>70</v>
      </c>
      <c r="J75" s="382" t="s">
        <v>71</v>
      </c>
      <c r="K75" s="383" t="s">
        <v>39</v>
      </c>
      <c r="L75" s="745" t="s">
        <v>6</v>
      </c>
      <c r="M75" s="730" t="s">
        <v>152</v>
      </c>
    </row>
    <row r="76" spans="1:13" ht="30" customHeight="1" thickBot="1" x14ac:dyDescent="0.25">
      <c r="A76" s="744"/>
      <c r="B76" s="742"/>
      <c r="C76" s="310" t="s">
        <v>330</v>
      </c>
      <c r="D76" s="310" t="s">
        <v>331</v>
      </c>
      <c r="E76" s="310" t="s">
        <v>332</v>
      </c>
      <c r="F76" s="310" t="s">
        <v>333</v>
      </c>
      <c r="G76" s="310" t="s">
        <v>334</v>
      </c>
      <c r="H76" s="310" t="s">
        <v>335</v>
      </c>
      <c r="I76" s="310" t="s">
        <v>336</v>
      </c>
      <c r="J76" s="311" t="s">
        <v>329</v>
      </c>
      <c r="K76" s="311" t="s">
        <v>22</v>
      </c>
      <c r="L76" s="742"/>
      <c r="M76" s="732"/>
    </row>
    <row r="77" spans="1:13" ht="30" customHeight="1" x14ac:dyDescent="0.2">
      <c r="A77" s="740" t="s">
        <v>76</v>
      </c>
      <c r="B77" s="566" t="s">
        <v>11</v>
      </c>
      <c r="C77" s="55">
        <v>5</v>
      </c>
      <c r="D77" s="55">
        <v>12</v>
      </c>
      <c r="E77" s="55">
        <v>6</v>
      </c>
      <c r="F77" s="55">
        <v>5</v>
      </c>
      <c r="G77" s="55">
        <v>5</v>
      </c>
      <c r="H77" s="55">
        <v>22</v>
      </c>
      <c r="I77" s="55">
        <v>2</v>
      </c>
      <c r="J77" s="55">
        <v>0</v>
      </c>
      <c r="K77" s="54">
        <f>SUM(C77:J77)</f>
        <v>57</v>
      </c>
      <c r="L77" s="56" t="s">
        <v>12</v>
      </c>
      <c r="M77" s="700" t="s">
        <v>166</v>
      </c>
    </row>
    <row r="78" spans="1:13" ht="30" customHeight="1" x14ac:dyDescent="0.2">
      <c r="A78" s="741"/>
      <c r="B78" s="566" t="s">
        <v>13</v>
      </c>
      <c r="C78" s="55">
        <v>0</v>
      </c>
      <c r="D78" s="55">
        <v>0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4">
        <f>SUM(C78:J78)</f>
        <v>0</v>
      </c>
      <c r="L78" s="56" t="s">
        <v>309</v>
      </c>
      <c r="M78" s="701"/>
    </row>
    <row r="79" spans="1:13" ht="30" customHeight="1" x14ac:dyDescent="0.2">
      <c r="A79" s="741"/>
      <c r="B79" s="566" t="s">
        <v>15</v>
      </c>
      <c r="C79" s="55">
        <v>26</v>
      </c>
      <c r="D79" s="55">
        <v>43.999999999999993</v>
      </c>
      <c r="E79" s="55">
        <v>56</v>
      </c>
      <c r="F79" s="55">
        <v>40</v>
      </c>
      <c r="G79" s="55">
        <v>24.999999999999996</v>
      </c>
      <c r="H79" s="55">
        <v>79.999999999999986</v>
      </c>
      <c r="I79" s="55">
        <v>16.999999999999996</v>
      </c>
      <c r="J79" s="55">
        <v>2.0000000000000004</v>
      </c>
      <c r="K79" s="54">
        <f>SUM(C79:J79)</f>
        <v>290</v>
      </c>
      <c r="L79" s="56" t="s">
        <v>16</v>
      </c>
      <c r="M79" s="701"/>
    </row>
    <row r="80" spans="1:13" ht="30" customHeight="1" x14ac:dyDescent="0.2">
      <c r="A80" s="741"/>
      <c r="B80" s="566" t="s">
        <v>17</v>
      </c>
      <c r="C80" s="55">
        <v>0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4">
        <f>SUM(C80:J80)</f>
        <v>0</v>
      </c>
      <c r="L80" s="56" t="s">
        <v>18</v>
      </c>
      <c r="M80" s="701"/>
    </row>
    <row r="81" spans="1:13" ht="30" customHeight="1" x14ac:dyDescent="0.2">
      <c r="A81" s="741"/>
      <c r="B81" s="567" t="s">
        <v>19</v>
      </c>
      <c r="C81" s="55">
        <v>0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4">
        <f>SUM(C81:J81)</f>
        <v>0</v>
      </c>
      <c r="L81" s="59" t="s">
        <v>20</v>
      </c>
      <c r="M81" s="701"/>
    </row>
    <row r="82" spans="1:13" ht="30" customHeight="1" thickBot="1" x14ac:dyDescent="0.25">
      <c r="A82" s="742"/>
      <c r="B82" s="568" t="s">
        <v>21</v>
      </c>
      <c r="C82" s="60">
        <f>SUM(C77:C81)</f>
        <v>31</v>
      </c>
      <c r="D82" s="60">
        <f t="shared" ref="D82:K82" si="11">SUM(D77:D81)</f>
        <v>55.999999999999993</v>
      </c>
      <c r="E82" s="60">
        <f t="shared" si="11"/>
        <v>62</v>
      </c>
      <c r="F82" s="60">
        <f t="shared" si="11"/>
        <v>45</v>
      </c>
      <c r="G82" s="60">
        <f t="shared" si="11"/>
        <v>29.999999999999996</v>
      </c>
      <c r="H82" s="60">
        <f t="shared" si="11"/>
        <v>101.99999999999999</v>
      </c>
      <c r="I82" s="60">
        <f t="shared" si="11"/>
        <v>18.999999999999996</v>
      </c>
      <c r="J82" s="60">
        <f t="shared" si="11"/>
        <v>2.0000000000000004</v>
      </c>
      <c r="K82" s="60">
        <f t="shared" si="11"/>
        <v>347</v>
      </c>
      <c r="L82" s="17" t="s">
        <v>311</v>
      </c>
      <c r="M82" s="702"/>
    </row>
    <row r="83" spans="1:13" ht="30" customHeight="1" x14ac:dyDescent="0.2">
      <c r="A83" s="740" t="s">
        <v>77</v>
      </c>
      <c r="B83" s="566" t="s">
        <v>11</v>
      </c>
      <c r="C83" s="55">
        <v>5</v>
      </c>
      <c r="D83" s="55">
        <v>14</v>
      </c>
      <c r="E83" s="55">
        <v>12</v>
      </c>
      <c r="F83" s="55">
        <v>12</v>
      </c>
      <c r="G83" s="55">
        <v>3</v>
      </c>
      <c r="H83" s="55">
        <v>13</v>
      </c>
      <c r="I83" s="55">
        <v>0</v>
      </c>
      <c r="J83" s="55">
        <v>0</v>
      </c>
      <c r="K83" s="55">
        <f t="shared" ref="K83:K89" si="12">SUM(C83:J83)</f>
        <v>59</v>
      </c>
      <c r="L83" s="56" t="s">
        <v>12</v>
      </c>
      <c r="M83" s="700" t="s">
        <v>376</v>
      </c>
    </row>
    <row r="84" spans="1:13" ht="30" customHeight="1" x14ac:dyDescent="0.2">
      <c r="A84" s="741"/>
      <c r="B84" s="566" t="s">
        <v>13</v>
      </c>
      <c r="C84" s="55">
        <v>0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f t="shared" si="12"/>
        <v>0</v>
      </c>
      <c r="L84" s="56" t="s">
        <v>309</v>
      </c>
      <c r="M84" s="701"/>
    </row>
    <row r="85" spans="1:13" ht="30" customHeight="1" x14ac:dyDescent="0.2">
      <c r="A85" s="741"/>
      <c r="B85" s="566" t="s">
        <v>15</v>
      </c>
      <c r="C85" s="55">
        <v>12</v>
      </c>
      <c r="D85" s="55">
        <v>14.999999999999996</v>
      </c>
      <c r="E85" s="55">
        <v>24</v>
      </c>
      <c r="F85" s="55">
        <v>17</v>
      </c>
      <c r="G85" s="55">
        <v>12</v>
      </c>
      <c r="H85" s="55">
        <v>31</v>
      </c>
      <c r="I85" s="55">
        <v>2</v>
      </c>
      <c r="J85" s="55">
        <v>0</v>
      </c>
      <c r="K85" s="55">
        <f t="shared" si="12"/>
        <v>113</v>
      </c>
      <c r="L85" s="56" t="s">
        <v>16</v>
      </c>
      <c r="M85" s="701"/>
    </row>
    <row r="86" spans="1:13" ht="30" customHeight="1" x14ac:dyDescent="0.2">
      <c r="A86" s="741"/>
      <c r="B86" s="566" t="s">
        <v>17</v>
      </c>
      <c r="C86" s="55">
        <v>0</v>
      </c>
      <c r="D86" s="55">
        <v>0</v>
      </c>
      <c r="E86" s="55">
        <v>0</v>
      </c>
      <c r="F86" s="55">
        <v>0</v>
      </c>
      <c r="G86" s="55">
        <v>0</v>
      </c>
      <c r="H86" s="55">
        <v>0</v>
      </c>
      <c r="I86" s="55">
        <v>0</v>
      </c>
      <c r="J86" s="55">
        <v>0</v>
      </c>
      <c r="K86" s="55">
        <f t="shared" si="12"/>
        <v>0</v>
      </c>
      <c r="L86" s="56" t="s">
        <v>18</v>
      </c>
      <c r="M86" s="701"/>
    </row>
    <row r="87" spans="1:13" ht="30" customHeight="1" x14ac:dyDescent="0.2">
      <c r="A87" s="741"/>
      <c r="B87" s="567" t="s">
        <v>19</v>
      </c>
      <c r="C87" s="55">
        <v>0</v>
      </c>
      <c r="D87" s="55">
        <v>0</v>
      </c>
      <c r="E87" s="55">
        <v>0</v>
      </c>
      <c r="F87" s="55">
        <v>0</v>
      </c>
      <c r="G87" s="55">
        <v>0</v>
      </c>
      <c r="H87" s="55">
        <v>0</v>
      </c>
      <c r="I87" s="55">
        <v>0</v>
      </c>
      <c r="J87" s="55">
        <v>0</v>
      </c>
      <c r="K87" s="55">
        <f t="shared" si="12"/>
        <v>0</v>
      </c>
      <c r="L87" s="59" t="s">
        <v>20</v>
      </c>
      <c r="M87" s="701"/>
    </row>
    <row r="88" spans="1:13" ht="30" customHeight="1" thickBot="1" x14ac:dyDescent="0.25">
      <c r="A88" s="742"/>
      <c r="B88" s="568" t="s">
        <v>21</v>
      </c>
      <c r="C88" s="60">
        <f>SUM(C83:C87)</f>
        <v>17</v>
      </c>
      <c r="D88" s="60">
        <f t="shared" ref="D88:J88" si="13">SUM(D83:D87)</f>
        <v>28.999999999999996</v>
      </c>
      <c r="E88" s="60">
        <f t="shared" si="13"/>
        <v>36</v>
      </c>
      <c r="F88" s="60">
        <f t="shared" si="13"/>
        <v>29</v>
      </c>
      <c r="G88" s="60">
        <f t="shared" si="13"/>
        <v>15</v>
      </c>
      <c r="H88" s="60">
        <f t="shared" si="13"/>
        <v>44</v>
      </c>
      <c r="I88" s="60">
        <f t="shared" si="13"/>
        <v>2</v>
      </c>
      <c r="J88" s="60">
        <f t="shared" si="13"/>
        <v>0</v>
      </c>
      <c r="K88" s="60">
        <f t="shared" si="12"/>
        <v>172</v>
      </c>
      <c r="L88" s="17" t="s">
        <v>311</v>
      </c>
      <c r="M88" s="702"/>
    </row>
    <row r="89" spans="1:13" ht="30" customHeight="1" x14ac:dyDescent="0.2">
      <c r="A89" s="740" t="s">
        <v>34</v>
      </c>
      <c r="B89" s="566" t="s">
        <v>11</v>
      </c>
      <c r="C89" s="55">
        <v>3</v>
      </c>
      <c r="D89" s="55">
        <v>5</v>
      </c>
      <c r="E89" s="55">
        <v>5</v>
      </c>
      <c r="F89" s="55">
        <v>3</v>
      </c>
      <c r="G89" s="55">
        <v>3</v>
      </c>
      <c r="H89" s="55">
        <v>10</v>
      </c>
      <c r="I89" s="55">
        <v>2</v>
      </c>
      <c r="J89" s="55">
        <v>1</v>
      </c>
      <c r="K89" s="54">
        <f t="shared" si="12"/>
        <v>32</v>
      </c>
      <c r="L89" s="56" t="s">
        <v>12</v>
      </c>
      <c r="M89" s="700" t="s">
        <v>314</v>
      </c>
    </row>
    <row r="90" spans="1:13" ht="30" customHeight="1" x14ac:dyDescent="0.2">
      <c r="A90" s="741"/>
      <c r="B90" s="566" t="s">
        <v>13</v>
      </c>
      <c r="C90" s="55">
        <v>0</v>
      </c>
      <c r="D90" s="55">
        <v>0</v>
      </c>
      <c r="E90" s="55">
        <v>0</v>
      </c>
      <c r="F90" s="55">
        <v>0</v>
      </c>
      <c r="G90" s="55">
        <v>0</v>
      </c>
      <c r="H90" s="55">
        <v>0</v>
      </c>
      <c r="I90" s="55">
        <v>0</v>
      </c>
      <c r="J90" s="55">
        <v>0</v>
      </c>
      <c r="K90" s="54">
        <f>SUM(C90:J90)</f>
        <v>0</v>
      </c>
      <c r="L90" s="56" t="s">
        <v>309</v>
      </c>
      <c r="M90" s="701"/>
    </row>
    <row r="91" spans="1:13" ht="30" customHeight="1" x14ac:dyDescent="0.2">
      <c r="A91" s="741"/>
      <c r="B91" s="566" t="s">
        <v>15</v>
      </c>
      <c r="C91" s="55">
        <v>5</v>
      </c>
      <c r="D91" s="55">
        <v>10</v>
      </c>
      <c r="E91" s="55">
        <v>10</v>
      </c>
      <c r="F91" s="55">
        <v>9</v>
      </c>
      <c r="G91" s="55">
        <v>4</v>
      </c>
      <c r="H91" s="55">
        <v>13</v>
      </c>
      <c r="I91" s="55">
        <v>5</v>
      </c>
      <c r="J91" s="55">
        <v>0</v>
      </c>
      <c r="K91" s="54">
        <f>SUM(C91:J91)</f>
        <v>56</v>
      </c>
      <c r="L91" s="56" t="s">
        <v>16</v>
      </c>
      <c r="M91" s="701"/>
    </row>
    <row r="92" spans="1:13" ht="30" customHeight="1" x14ac:dyDescent="0.2">
      <c r="A92" s="741"/>
      <c r="B92" s="566" t="s">
        <v>17</v>
      </c>
      <c r="C92" s="55">
        <v>0</v>
      </c>
      <c r="D92" s="55">
        <v>0</v>
      </c>
      <c r="E92" s="55">
        <v>0</v>
      </c>
      <c r="F92" s="55">
        <v>0</v>
      </c>
      <c r="G92" s="55">
        <v>0</v>
      </c>
      <c r="H92" s="55">
        <v>0</v>
      </c>
      <c r="I92" s="55">
        <v>0</v>
      </c>
      <c r="J92" s="55">
        <v>0</v>
      </c>
      <c r="K92" s="54">
        <f>SUM(C92:J92)</f>
        <v>0</v>
      </c>
      <c r="L92" s="56" t="s">
        <v>18</v>
      </c>
      <c r="M92" s="701"/>
    </row>
    <row r="93" spans="1:13" ht="30" customHeight="1" x14ac:dyDescent="0.2">
      <c r="A93" s="741"/>
      <c r="B93" s="567" t="s">
        <v>19</v>
      </c>
      <c r="C93" s="55">
        <v>0</v>
      </c>
      <c r="D93" s="55">
        <v>0</v>
      </c>
      <c r="E93" s="55">
        <v>0</v>
      </c>
      <c r="F93" s="55">
        <v>0</v>
      </c>
      <c r="G93" s="55">
        <v>0</v>
      </c>
      <c r="H93" s="55">
        <v>0</v>
      </c>
      <c r="I93" s="55">
        <v>0</v>
      </c>
      <c r="J93" s="55">
        <v>0</v>
      </c>
      <c r="K93" s="54">
        <f>SUM(C93:J93)</f>
        <v>0</v>
      </c>
      <c r="L93" s="59" t="s">
        <v>20</v>
      </c>
      <c r="M93" s="701"/>
    </row>
    <row r="94" spans="1:13" ht="30" customHeight="1" thickBot="1" x14ac:dyDescent="0.25">
      <c r="A94" s="742"/>
      <c r="B94" s="568" t="s">
        <v>21</v>
      </c>
      <c r="C94" s="60">
        <f>SUM(C89:C93)</f>
        <v>8</v>
      </c>
      <c r="D94" s="60">
        <f t="shared" ref="D94:J94" si="14">SUM(D89:D93)</f>
        <v>15</v>
      </c>
      <c r="E94" s="60">
        <f t="shared" si="14"/>
        <v>15</v>
      </c>
      <c r="F94" s="60">
        <f t="shared" si="14"/>
        <v>12</v>
      </c>
      <c r="G94" s="60">
        <f t="shared" si="14"/>
        <v>7</v>
      </c>
      <c r="H94" s="60">
        <f t="shared" si="14"/>
        <v>23</v>
      </c>
      <c r="I94" s="60">
        <f t="shared" si="14"/>
        <v>7</v>
      </c>
      <c r="J94" s="60">
        <f t="shared" si="14"/>
        <v>1</v>
      </c>
      <c r="K94" s="60">
        <f>SUM(C94:J94)</f>
        <v>88</v>
      </c>
      <c r="L94" s="17" t="s">
        <v>311</v>
      </c>
      <c r="M94" s="702"/>
    </row>
    <row r="95" spans="1:13" ht="30" customHeight="1" x14ac:dyDescent="0.2">
      <c r="A95" s="384"/>
      <c r="B95" s="57"/>
      <c r="C95" s="58"/>
      <c r="D95" s="58"/>
      <c r="E95" s="58"/>
      <c r="F95" s="58"/>
      <c r="G95" s="58"/>
      <c r="H95" s="58"/>
      <c r="I95" s="58"/>
      <c r="J95" s="58"/>
      <c r="K95" s="410"/>
      <c r="L95" s="14"/>
      <c r="M95" s="381"/>
    </row>
    <row r="96" spans="1:13" ht="30" customHeight="1" x14ac:dyDescent="0.2">
      <c r="A96" s="384"/>
      <c r="B96" s="384"/>
      <c r="C96" s="410"/>
      <c r="D96" s="410"/>
      <c r="E96" s="410"/>
      <c r="F96" s="410"/>
      <c r="G96" s="410"/>
      <c r="H96" s="410"/>
      <c r="I96" s="410"/>
      <c r="J96" s="410"/>
      <c r="K96" s="410"/>
      <c r="L96" s="408"/>
      <c r="M96" s="381"/>
    </row>
    <row r="97" spans="1:13" ht="30" customHeight="1" x14ac:dyDescent="0.2">
      <c r="A97" s="384"/>
      <c r="B97" s="384"/>
      <c r="C97" s="410"/>
      <c r="D97" s="410"/>
      <c r="E97" s="410"/>
      <c r="F97" s="410"/>
      <c r="G97" s="410"/>
      <c r="H97" s="410"/>
      <c r="I97" s="410"/>
      <c r="J97" s="410"/>
      <c r="K97" s="410"/>
      <c r="L97" s="408"/>
      <c r="M97" s="381"/>
    </row>
    <row r="98" spans="1:13" ht="30" customHeight="1" thickBot="1" x14ac:dyDescent="0.3">
      <c r="A98" s="496" t="s">
        <v>405</v>
      </c>
      <c r="B98" s="384"/>
      <c r="C98" s="410"/>
      <c r="D98" s="410"/>
      <c r="E98" s="410"/>
      <c r="F98" s="410"/>
      <c r="G98" s="410"/>
      <c r="H98" s="410"/>
      <c r="I98" s="410"/>
      <c r="J98" s="410"/>
      <c r="K98" s="410"/>
      <c r="L98" s="408"/>
      <c r="M98" s="497" t="s">
        <v>403</v>
      </c>
    </row>
    <row r="99" spans="1:13" ht="30" customHeight="1" thickTop="1" x14ac:dyDescent="0.2">
      <c r="A99" s="743" t="s">
        <v>42</v>
      </c>
      <c r="B99" s="745" t="s">
        <v>1</v>
      </c>
      <c r="C99" s="382" t="s">
        <v>64</v>
      </c>
      <c r="D99" s="382" t="s">
        <v>65</v>
      </c>
      <c r="E99" s="382" t="s">
        <v>66</v>
      </c>
      <c r="F99" s="383" t="s">
        <v>67</v>
      </c>
      <c r="G99" s="382" t="s">
        <v>68</v>
      </c>
      <c r="H99" s="382" t="s">
        <v>69</v>
      </c>
      <c r="I99" s="382" t="s">
        <v>70</v>
      </c>
      <c r="J99" s="382" t="s">
        <v>71</v>
      </c>
      <c r="K99" s="383" t="s">
        <v>39</v>
      </c>
      <c r="L99" s="745" t="s">
        <v>6</v>
      </c>
      <c r="M99" s="730" t="s">
        <v>152</v>
      </c>
    </row>
    <row r="100" spans="1:13" ht="30" customHeight="1" thickBot="1" x14ac:dyDescent="0.25">
      <c r="A100" s="744"/>
      <c r="B100" s="742"/>
      <c r="C100" s="310" t="s">
        <v>330</v>
      </c>
      <c r="D100" s="310" t="s">
        <v>331</v>
      </c>
      <c r="E100" s="310" t="s">
        <v>332</v>
      </c>
      <c r="F100" s="310" t="s">
        <v>333</v>
      </c>
      <c r="G100" s="310" t="s">
        <v>334</v>
      </c>
      <c r="H100" s="310" t="s">
        <v>335</v>
      </c>
      <c r="I100" s="310" t="s">
        <v>336</v>
      </c>
      <c r="J100" s="311" t="s">
        <v>329</v>
      </c>
      <c r="K100" s="311" t="s">
        <v>22</v>
      </c>
      <c r="L100" s="742"/>
      <c r="M100" s="732"/>
    </row>
    <row r="101" spans="1:13" ht="30" customHeight="1" x14ac:dyDescent="0.2">
      <c r="A101" s="740" t="s">
        <v>35</v>
      </c>
      <c r="B101" s="566" t="s">
        <v>11</v>
      </c>
      <c r="C101" s="250" t="s">
        <v>371</v>
      </c>
      <c r="D101" s="250" t="s">
        <v>371</v>
      </c>
      <c r="E101" s="250" t="s">
        <v>371</v>
      </c>
      <c r="F101" s="250" t="s">
        <v>371</v>
      </c>
      <c r="G101" s="250" t="s">
        <v>371</v>
      </c>
      <c r="H101" s="250" t="s">
        <v>371</v>
      </c>
      <c r="I101" s="250" t="s">
        <v>371</v>
      </c>
      <c r="J101" s="250" t="s">
        <v>371</v>
      </c>
      <c r="K101" s="298" t="s">
        <v>371</v>
      </c>
      <c r="L101" s="56" t="s">
        <v>12</v>
      </c>
      <c r="M101" s="700" t="s">
        <v>315</v>
      </c>
    </row>
    <row r="102" spans="1:13" ht="30" customHeight="1" x14ac:dyDescent="0.2">
      <c r="A102" s="741"/>
      <c r="B102" s="566" t="s">
        <v>13</v>
      </c>
      <c r="C102" s="250" t="s">
        <v>371</v>
      </c>
      <c r="D102" s="250" t="s">
        <v>371</v>
      </c>
      <c r="E102" s="250" t="s">
        <v>371</v>
      </c>
      <c r="F102" s="250" t="s">
        <v>371</v>
      </c>
      <c r="G102" s="250" t="s">
        <v>371</v>
      </c>
      <c r="H102" s="250" t="s">
        <v>371</v>
      </c>
      <c r="I102" s="250" t="s">
        <v>371</v>
      </c>
      <c r="J102" s="250" t="s">
        <v>371</v>
      </c>
      <c r="K102" s="250" t="s">
        <v>371</v>
      </c>
      <c r="L102" s="56" t="s">
        <v>309</v>
      </c>
      <c r="M102" s="701"/>
    </row>
    <row r="103" spans="1:13" ht="30" customHeight="1" x14ac:dyDescent="0.2">
      <c r="A103" s="741"/>
      <c r="B103" s="566" t="s">
        <v>15</v>
      </c>
      <c r="C103" s="250" t="s">
        <v>371</v>
      </c>
      <c r="D103" s="250" t="s">
        <v>371</v>
      </c>
      <c r="E103" s="250" t="s">
        <v>371</v>
      </c>
      <c r="F103" s="250" t="s">
        <v>371</v>
      </c>
      <c r="G103" s="250" t="s">
        <v>371</v>
      </c>
      <c r="H103" s="250" t="s">
        <v>371</v>
      </c>
      <c r="I103" s="250" t="s">
        <v>371</v>
      </c>
      <c r="J103" s="250" t="s">
        <v>371</v>
      </c>
      <c r="K103" s="250" t="s">
        <v>371</v>
      </c>
      <c r="L103" s="56" t="s">
        <v>16</v>
      </c>
      <c r="M103" s="701"/>
    </row>
    <row r="104" spans="1:13" ht="30" customHeight="1" x14ac:dyDescent="0.2">
      <c r="A104" s="741"/>
      <c r="B104" s="566" t="s">
        <v>17</v>
      </c>
      <c r="C104" s="250" t="s">
        <v>371</v>
      </c>
      <c r="D104" s="250" t="s">
        <v>371</v>
      </c>
      <c r="E104" s="250" t="s">
        <v>371</v>
      </c>
      <c r="F104" s="250" t="s">
        <v>371</v>
      </c>
      <c r="G104" s="250" t="s">
        <v>371</v>
      </c>
      <c r="H104" s="250" t="s">
        <v>371</v>
      </c>
      <c r="I104" s="250" t="s">
        <v>371</v>
      </c>
      <c r="J104" s="250" t="s">
        <v>371</v>
      </c>
      <c r="K104" s="250" t="s">
        <v>371</v>
      </c>
      <c r="L104" s="56" t="s">
        <v>18</v>
      </c>
      <c r="M104" s="701"/>
    </row>
    <row r="105" spans="1:13" ht="30" customHeight="1" x14ac:dyDescent="0.2">
      <c r="A105" s="741"/>
      <c r="B105" s="567" t="s">
        <v>19</v>
      </c>
      <c r="C105" s="250" t="s">
        <v>371</v>
      </c>
      <c r="D105" s="250" t="s">
        <v>371</v>
      </c>
      <c r="E105" s="250" t="s">
        <v>371</v>
      </c>
      <c r="F105" s="250" t="s">
        <v>371</v>
      </c>
      <c r="G105" s="250" t="s">
        <v>371</v>
      </c>
      <c r="H105" s="250" t="s">
        <v>371</v>
      </c>
      <c r="I105" s="250" t="s">
        <v>371</v>
      </c>
      <c r="J105" s="250" t="s">
        <v>371</v>
      </c>
      <c r="K105" s="250" t="s">
        <v>371</v>
      </c>
      <c r="L105" s="59" t="s">
        <v>20</v>
      </c>
      <c r="M105" s="701"/>
    </row>
    <row r="106" spans="1:13" ht="30" customHeight="1" thickBot="1" x14ac:dyDescent="0.25">
      <c r="A106" s="742"/>
      <c r="B106" s="568" t="s">
        <v>21</v>
      </c>
      <c r="C106" s="253" t="s">
        <v>371</v>
      </c>
      <c r="D106" s="253" t="s">
        <v>371</v>
      </c>
      <c r="E106" s="253" t="s">
        <v>371</v>
      </c>
      <c r="F106" s="253" t="s">
        <v>371</v>
      </c>
      <c r="G106" s="253" t="s">
        <v>371</v>
      </c>
      <c r="H106" s="253" t="s">
        <v>371</v>
      </c>
      <c r="I106" s="253" t="s">
        <v>371</v>
      </c>
      <c r="J106" s="253" t="s">
        <v>371</v>
      </c>
      <c r="K106" s="253" t="s">
        <v>371</v>
      </c>
      <c r="L106" s="17" t="s">
        <v>311</v>
      </c>
      <c r="M106" s="702"/>
    </row>
    <row r="107" spans="1:13" ht="30" customHeight="1" x14ac:dyDescent="0.2">
      <c r="A107" s="740" t="s">
        <v>36</v>
      </c>
      <c r="B107" s="566" t="s">
        <v>11</v>
      </c>
      <c r="C107" s="265">
        <v>3</v>
      </c>
      <c r="D107" s="265">
        <v>12</v>
      </c>
      <c r="E107" s="265">
        <v>5</v>
      </c>
      <c r="F107" s="265">
        <v>5</v>
      </c>
      <c r="G107" s="265">
        <v>2</v>
      </c>
      <c r="H107" s="265">
        <v>8</v>
      </c>
      <c r="I107" s="265">
        <v>0</v>
      </c>
      <c r="J107" s="265">
        <v>0</v>
      </c>
      <c r="K107" s="265">
        <f t="shared" ref="K107:K118" si="15">SUM(C107:J107)</f>
        <v>35</v>
      </c>
      <c r="L107" s="56" t="s">
        <v>12</v>
      </c>
      <c r="M107" s="700" t="s">
        <v>316</v>
      </c>
    </row>
    <row r="108" spans="1:13" ht="30" customHeight="1" x14ac:dyDescent="0.2">
      <c r="A108" s="741"/>
      <c r="B108" s="566" t="s">
        <v>13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f t="shared" si="15"/>
        <v>0</v>
      </c>
      <c r="L108" s="56" t="s">
        <v>309</v>
      </c>
      <c r="M108" s="701"/>
    </row>
    <row r="109" spans="1:13" ht="30" customHeight="1" x14ac:dyDescent="0.2">
      <c r="A109" s="741"/>
      <c r="B109" s="566" t="s">
        <v>15</v>
      </c>
      <c r="C109" s="55">
        <v>0</v>
      </c>
      <c r="D109" s="55">
        <v>0</v>
      </c>
      <c r="E109" s="55">
        <v>0</v>
      </c>
      <c r="F109" s="55">
        <v>0</v>
      </c>
      <c r="G109" s="55">
        <v>0</v>
      </c>
      <c r="H109" s="55">
        <v>0</v>
      </c>
      <c r="I109" s="55">
        <v>0</v>
      </c>
      <c r="J109" s="55">
        <v>0</v>
      </c>
      <c r="K109" s="55">
        <f t="shared" si="15"/>
        <v>0</v>
      </c>
      <c r="L109" s="56" t="s">
        <v>16</v>
      </c>
      <c r="M109" s="701"/>
    </row>
    <row r="110" spans="1:13" ht="30" customHeight="1" x14ac:dyDescent="0.2">
      <c r="A110" s="741"/>
      <c r="B110" s="566" t="s">
        <v>17</v>
      </c>
      <c r="C110" s="55">
        <v>0</v>
      </c>
      <c r="D110" s="55">
        <v>0</v>
      </c>
      <c r="E110" s="55">
        <v>0</v>
      </c>
      <c r="F110" s="55">
        <v>0</v>
      </c>
      <c r="G110" s="55">
        <v>0</v>
      </c>
      <c r="H110" s="55">
        <v>0</v>
      </c>
      <c r="I110" s="55">
        <v>0</v>
      </c>
      <c r="J110" s="55">
        <v>0</v>
      </c>
      <c r="K110" s="55">
        <f t="shared" si="15"/>
        <v>0</v>
      </c>
      <c r="L110" s="56" t="s">
        <v>18</v>
      </c>
      <c r="M110" s="701"/>
    </row>
    <row r="111" spans="1:13" ht="30" customHeight="1" x14ac:dyDescent="0.2">
      <c r="A111" s="741"/>
      <c r="B111" s="567" t="s">
        <v>19</v>
      </c>
      <c r="C111" s="55">
        <v>0</v>
      </c>
      <c r="D111" s="55">
        <v>0</v>
      </c>
      <c r="E111" s="55">
        <v>0</v>
      </c>
      <c r="F111" s="55">
        <v>0</v>
      </c>
      <c r="G111" s="55">
        <v>0</v>
      </c>
      <c r="H111" s="55">
        <v>0</v>
      </c>
      <c r="I111" s="55">
        <v>0</v>
      </c>
      <c r="J111" s="55">
        <v>0</v>
      </c>
      <c r="K111" s="55">
        <f t="shared" si="15"/>
        <v>0</v>
      </c>
      <c r="L111" s="59" t="s">
        <v>20</v>
      </c>
      <c r="M111" s="701"/>
    </row>
    <row r="112" spans="1:13" ht="30" customHeight="1" thickBot="1" x14ac:dyDescent="0.25">
      <c r="A112" s="742"/>
      <c r="B112" s="568" t="s">
        <v>21</v>
      </c>
      <c r="C112" s="60">
        <f>SUM(C107:C111)</f>
        <v>3</v>
      </c>
      <c r="D112" s="60">
        <f t="shared" ref="D112:J112" si="16">SUM(D107:D111)</f>
        <v>12</v>
      </c>
      <c r="E112" s="60">
        <f t="shared" si="16"/>
        <v>5</v>
      </c>
      <c r="F112" s="60">
        <f t="shared" si="16"/>
        <v>5</v>
      </c>
      <c r="G112" s="60">
        <f t="shared" si="16"/>
        <v>2</v>
      </c>
      <c r="H112" s="60">
        <f t="shared" si="16"/>
        <v>8</v>
      </c>
      <c r="I112" s="60">
        <f t="shared" si="16"/>
        <v>0</v>
      </c>
      <c r="J112" s="60">
        <f t="shared" si="16"/>
        <v>0</v>
      </c>
      <c r="K112" s="60">
        <f t="shared" si="15"/>
        <v>35</v>
      </c>
      <c r="L112" s="61" t="s">
        <v>22</v>
      </c>
      <c r="M112" s="702"/>
    </row>
    <row r="113" spans="1:13" ht="30" customHeight="1" x14ac:dyDescent="0.2">
      <c r="A113" s="740" t="s">
        <v>62</v>
      </c>
      <c r="B113" s="566" t="s">
        <v>11</v>
      </c>
      <c r="C113" s="55">
        <v>24</v>
      </c>
      <c r="D113" s="55">
        <v>32</v>
      </c>
      <c r="E113" s="55">
        <v>6</v>
      </c>
      <c r="F113" s="55">
        <v>13.999999999999998</v>
      </c>
      <c r="G113" s="55">
        <v>14.999999999999998</v>
      </c>
      <c r="H113" s="55">
        <v>27.000000000000004</v>
      </c>
      <c r="I113" s="55">
        <v>1.0000000000000002</v>
      </c>
      <c r="J113" s="55">
        <v>0</v>
      </c>
      <c r="K113" s="54">
        <f t="shared" si="15"/>
        <v>119</v>
      </c>
      <c r="L113" s="56" t="s">
        <v>12</v>
      </c>
      <c r="M113" s="700" t="s">
        <v>317</v>
      </c>
    </row>
    <row r="114" spans="1:13" ht="30" customHeight="1" x14ac:dyDescent="0.2">
      <c r="A114" s="741"/>
      <c r="B114" s="566" t="s">
        <v>13</v>
      </c>
      <c r="C114" s="55">
        <v>0</v>
      </c>
      <c r="D114" s="55">
        <v>0</v>
      </c>
      <c r="E114" s="55">
        <v>0</v>
      </c>
      <c r="F114" s="55">
        <v>0</v>
      </c>
      <c r="G114" s="55">
        <v>0</v>
      </c>
      <c r="H114" s="55">
        <v>0</v>
      </c>
      <c r="I114" s="55">
        <v>0</v>
      </c>
      <c r="J114" s="55">
        <v>0</v>
      </c>
      <c r="K114" s="54">
        <f t="shared" si="15"/>
        <v>0</v>
      </c>
      <c r="L114" s="56" t="s">
        <v>309</v>
      </c>
      <c r="M114" s="701"/>
    </row>
    <row r="115" spans="1:13" ht="30" customHeight="1" x14ac:dyDescent="0.2">
      <c r="A115" s="741"/>
      <c r="B115" s="566" t="s">
        <v>15</v>
      </c>
      <c r="C115" s="55">
        <v>14</v>
      </c>
      <c r="D115" s="55">
        <v>19</v>
      </c>
      <c r="E115" s="55">
        <v>15.000000000000004</v>
      </c>
      <c r="F115" s="55">
        <v>13.999999999999998</v>
      </c>
      <c r="G115" s="55">
        <v>17</v>
      </c>
      <c r="H115" s="55">
        <v>30</v>
      </c>
      <c r="I115" s="55">
        <v>1.0000000000000002</v>
      </c>
      <c r="J115" s="55">
        <v>0</v>
      </c>
      <c r="K115" s="54">
        <f t="shared" si="15"/>
        <v>110</v>
      </c>
      <c r="L115" s="56" t="s">
        <v>16</v>
      </c>
      <c r="M115" s="701"/>
    </row>
    <row r="116" spans="1:13" ht="30" customHeight="1" x14ac:dyDescent="0.2">
      <c r="A116" s="741"/>
      <c r="B116" s="566" t="s">
        <v>17</v>
      </c>
      <c r="C116" s="55">
        <v>0</v>
      </c>
      <c r="D116" s="55">
        <v>0</v>
      </c>
      <c r="E116" s="55">
        <v>0</v>
      </c>
      <c r="F116" s="55">
        <v>0</v>
      </c>
      <c r="G116" s="55">
        <v>0</v>
      </c>
      <c r="H116" s="55">
        <v>0</v>
      </c>
      <c r="I116" s="55">
        <v>0</v>
      </c>
      <c r="J116" s="55">
        <v>0</v>
      </c>
      <c r="K116" s="54">
        <f t="shared" si="15"/>
        <v>0</v>
      </c>
      <c r="L116" s="56" t="s">
        <v>18</v>
      </c>
      <c r="M116" s="701"/>
    </row>
    <row r="117" spans="1:13" ht="30" customHeight="1" x14ac:dyDescent="0.2">
      <c r="A117" s="741"/>
      <c r="B117" s="567" t="s">
        <v>19</v>
      </c>
      <c r="C117" s="58">
        <v>2</v>
      </c>
      <c r="D117" s="58">
        <v>2</v>
      </c>
      <c r="E117" s="58">
        <v>2</v>
      </c>
      <c r="F117" s="58">
        <v>4</v>
      </c>
      <c r="G117" s="58">
        <v>2</v>
      </c>
      <c r="H117" s="58">
        <v>7</v>
      </c>
      <c r="I117" s="58">
        <v>0</v>
      </c>
      <c r="J117" s="58">
        <v>1</v>
      </c>
      <c r="K117" s="54">
        <f t="shared" si="15"/>
        <v>20</v>
      </c>
      <c r="L117" s="59" t="s">
        <v>20</v>
      </c>
      <c r="M117" s="701"/>
    </row>
    <row r="118" spans="1:13" ht="30" customHeight="1" thickBot="1" x14ac:dyDescent="0.25">
      <c r="A118" s="742"/>
      <c r="B118" s="568" t="s">
        <v>21</v>
      </c>
      <c r="C118" s="60">
        <f>SUM(C113:C117)</f>
        <v>40</v>
      </c>
      <c r="D118" s="60">
        <f t="shared" ref="D118:J118" si="17">SUM(D113:D117)</f>
        <v>53</v>
      </c>
      <c r="E118" s="60">
        <f t="shared" si="17"/>
        <v>23.000000000000004</v>
      </c>
      <c r="F118" s="60">
        <f t="shared" si="17"/>
        <v>31.999999999999996</v>
      </c>
      <c r="G118" s="60">
        <f t="shared" si="17"/>
        <v>34</v>
      </c>
      <c r="H118" s="60">
        <f t="shared" si="17"/>
        <v>64</v>
      </c>
      <c r="I118" s="60">
        <f t="shared" si="17"/>
        <v>2.0000000000000004</v>
      </c>
      <c r="J118" s="60">
        <f t="shared" si="17"/>
        <v>1</v>
      </c>
      <c r="K118" s="54">
        <f t="shared" si="15"/>
        <v>249</v>
      </c>
      <c r="L118" s="17" t="s">
        <v>311</v>
      </c>
      <c r="M118" s="702"/>
    </row>
    <row r="119" spans="1:13" ht="30" customHeight="1" thickBot="1" x14ac:dyDescent="0.25">
      <c r="A119" s="23"/>
      <c r="B119" s="243" t="s">
        <v>24</v>
      </c>
      <c r="C119" s="299">
        <f>SUM(C118,C112,C94,C88,C82,C70,C58,C45,C39,C33,C23,C17,C11)</f>
        <v>718</v>
      </c>
      <c r="D119" s="299">
        <f t="shared" ref="D119:K119" si="18">SUM(D118,D112,D94,D88,D82,D70,D58,D45,D39,D33,D23,D17,D11)</f>
        <v>1023.0000000000005</v>
      </c>
      <c r="E119" s="299">
        <f t="shared" si="18"/>
        <v>1594.0000000000002</v>
      </c>
      <c r="F119" s="299">
        <f t="shared" si="18"/>
        <v>894.99999999999966</v>
      </c>
      <c r="G119" s="299">
        <f t="shared" si="18"/>
        <v>697.99999999999977</v>
      </c>
      <c r="H119" s="299">
        <f t="shared" si="18"/>
        <v>1781.9999999999995</v>
      </c>
      <c r="I119" s="299">
        <f t="shared" si="18"/>
        <v>435.99999999999989</v>
      </c>
      <c r="J119" s="299">
        <f t="shared" si="18"/>
        <v>240.99999999999997</v>
      </c>
      <c r="K119" s="299">
        <f t="shared" si="18"/>
        <v>7387</v>
      </c>
      <c r="L119" s="485" t="s">
        <v>379</v>
      </c>
      <c r="M119" s="187"/>
    </row>
    <row r="120" spans="1:13" ht="15" thickTop="1" x14ac:dyDescent="0.2"/>
    <row r="123" spans="1:13" x14ac:dyDescent="0.2">
      <c r="C123" s="234">
        <v>718</v>
      </c>
      <c r="D123" s="234">
        <v>1023.0000000000008</v>
      </c>
      <c r="E123" s="234">
        <v>1593.9999999999984</v>
      </c>
      <c r="F123" s="234">
        <v>894.99999999999841</v>
      </c>
      <c r="G123" s="234">
        <v>697.99999999999977</v>
      </c>
      <c r="H123" s="234">
        <v>1782.0000000000005</v>
      </c>
      <c r="I123" s="234">
        <v>436.00000000000028</v>
      </c>
      <c r="J123" s="234">
        <v>241.00000000000003</v>
      </c>
      <c r="K123" s="234">
        <v>7387.0000000000164</v>
      </c>
    </row>
    <row r="125" spans="1:13" ht="21" customHeight="1" x14ac:dyDescent="0.2">
      <c r="C125" s="234">
        <f>C123-C119</f>
        <v>0</v>
      </c>
      <c r="D125" s="234">
        <f>D123-D119</f>
        <v>0</v>
      </c>
      <c r="E125" s="266">
        <f>E123-E119</f>
        <v>-1.8189894035458565E-12</v>
      </c>
      <c r="F125" s="266">
        <f t="shared" ref="F125:K125" si="19">F123-F119</f>
        <v>-1.2505552149377763E-12</v>
      </c>
      <c r="G125" s="266">
        <f t="shared" si="19"/>
        <v>0</v>
      </c>
      <c r="H125" s="266">
        <f t="shared" si="19"/>
        <v>0</v>
      </c>
      <c r="I125" s="266">
        <f t="shared" si="19"/>
        <v>0</v>
      </c>
      <c r="J125" s="266">
        <f t="shared" si="19"/>
        <v>0</v>
      </c>
      <c r="K125" s="266">
        <f t="shared" si="19"/>
        <v>1.6370904631912708E-11</v>
      </c>
    </row>
    <row r="131" spans="13:13" x14ac:dyDescent="0.2">
      <c r="M131" s="267"/>
    </row>
  </sheetData>
  <mergeCells count="52">
    <mergeCell ref="A1:M1"/>
    <mergeCell ref="A2:M2"/>
    <mergeCell ref="A26:A27"/>
    <mergeCell ref="B26:B27"/>
    <mergeCell ref="L26:L27"/>
    <mergeCell ref="M26:M27"/>
    <mergeCell ref="A12:A17"/>
    <mergeCell ref="M12:M17"/>
    <mergeCell ref="A18:A23"/>
    <mergeCell ref="M18:M23"/>
    <mergeCell ref="A28:A33"/>
    <mergeCell ref="M28:M33"/>
    <mergeCell ref="M4:M5"/>
    <mergeCell ref="A4:A5"/>
    <mergeCell ref="B4:B5"/>
    <mergeCell ref="L4:L5"/>
    <mergeCell ref="A6:A11"/>
    <mergeCell ref="M6:M11"/>
    <mergeCell ref="A34:A39"/>
    <mergeCell ref="M34:M39"/>
    <mergeCell ref="A65:A70"/>
    <mergeCell ref="M65:M70"/>
    <mergeCell ref="A77:A82"/>
    <mergeCell ref="M77:M82"/>
    <mergeCell ref="A59:A64"/>
    <mergeCell ref="M59:M64"/>
    <mergeCell ref="A40:A45"/>
    <mergeCell ref="M40:M45"/>
    <mergeCell ref="A53:A58"/>
    <mergeCell ref="M53:M58"/>
    <mergeCell ref="A51:A52"/>
    <mergeCell ref="B51:B52"/>
    <mergeCell ref="L51:L52"/>
    <mergeCell ref="M51:M52"/>
    <mergeCell ref="A83:A88"/>
    <mergeCell ref="M83:M88"/>
    <mergeCell ref="A75:A76"/>
    <mergeCell ref="B75:B76"/>
    <mergeCell ref="L75:L76"/>
    <mergeCell ref="M75:M76"/>
    <mergeCell ref="M113:M118"/>
    <mergeCell ref="A89:A94"/>
    <mergeCell ref="M89:M94"/>
    <mergeCell ref="A101:A106"/>
    <mergeCell ref="M101:M106"/>
    <mergeCell ref="A107:A112"/>
    <mergeCell ref="M107:M112"/>
    <mergeCell ref="A113:A118"/>
    <mergeCell ref="A99:A100"/>
    <mergeCell ref="B99:B100"/>
    <mergeCell ref="L99:L100"/>
    <mergeCell ref="M99:M100"/>
  </mergeCells>
  <printOptions horizontalCentered="1"/>
  <pageMargins left="0.19685039370078741" right="0.19685039370078741" top="0.59055118110236227" bottom="0.39370078740157483" header="0.59055118110236227" footer="0.39370078740157483"/>
  <pageSetup paperSize="9" scale="75" firstPageNumber="14" orientation="landscape" horizontalDpi="300" verticalDpi="300" r:id="rId1"/>
  <rowBreaks count="1" manualBreakCount="1">
    <brk id="24" max="12" man="1"/>
  </rowBreaks>
  <ignoredErrors>
    <ignoredError sqref="K11 K17 K33 K39 K45 K8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O130"/>
  <sheetViews>
    <sheetView rightToLeft="1" view="pageBreakPreview" zoomScale="90" zoomScaleSheetLayoutView="90" workbookViewId="0">
      <selection activeCell="O81" sqref="O81"/>
    </sheetView>
  </sheetViews>
  <sheetFormatPr defaultColWidth="9.125" defaultRowHeight="14.25" x14ac:dyDescent="0.2"/>
  <cols>
    <col min="1" max="1" width="10.75" style="62" customWidth="1"/>
    <col min="2" max="2" width="21" style="62" customWidth="1"/>
    <col min="3" max="3" width="6.625" style="62" customWidth="1"/>
    <col min="4" max="4" width="7.75" style="62" customWidth="1"/>
    <col min="5" max="5" width="9.375" style="62" customWidth="1"/>
    <col min="6" max="6" width="7" style="62" customWidth="1"/>
    <col min="7" max="7" width="6.25" style="62" customWidth="1"/>
    <col min="8" max="8" width="8.875" style="62" customWidth="1"/>
    <col min="9" max="9" width="7.25" style="62" customWidth="1"/>
    <col min="10" max="10" width="8" style="62" customWidth="1"/>
    <col min="11" max="11" width="6.625" style="62" customWidth="1"/>
    <col min="12" max="12" width="24.875" style="62" customWidth="1"/>
    <col min="13" max="13" width="16.75" style="62" customWidth="1"/>
    <col min="14" max="16384" width="9.125" style="62"/>
  </cols>
  <sheetData>
    <row r="1" spans="1:15" ht="22.5" customHeight="1" x14ac:dyDescent="0.2">
      <c r="A1" s="748" t="s">
        <v>407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748"/>
      <c r="M1" s="748"/>
      <c r="N1" s="599"/>
      <c r="O1" s="599"/>
    </row>
    <row r="2" spans="1:15" ht="26.25" customHeight="1" x14ac:dyDescent="0.2">
      <c r="A2" s="749" t="s">
        <v>449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  <c r="N2" s="600"/>
      <c r="O2" s="600"/>
    </row>
    <row r="3" spans="1:15" ht="26.25" customHeight="1" thickBot="1" x14ac:dyDescent="0.25">
      <c r="A3" s="498" t="s">
        <v>282</v>
      </c>
      <c r="C3" s="63"/>
      <c r="D3" s="63"/>
      <c r="E3" s="63"/>
      <c r="F3" s="63"/>
      <c r="G3" s="63"/>
      <c r="H3" s="63"/>
      <c r="I3" s="63"/>
      <c r="J3" s="63"/>
      <c r="K3" s="63"/>
      <c r="L3" s="753" t="s">
        <v>283</v>
      </c>
      <c r="M3" s="753"/>
    </row>
    <row r="4" spans="1:15" ht="18" customHeight="1" thickTop="1" x14ac:dyDescent="0.2">
      <c r="A4" s="750" t="s">
        <v>42</v>
      </c>
      <c r="B4" s="750" t="s">
        <v>1</v>
      </c>
      <c r="C4" s="750" t="s">
        <v>78</v>
      </c>
      <c r="D4" s="750"/>
      <c r="E4" s="750"/>
      <c r="F4" s="750"/>
      <c r="G4" s="750"/>
      <c r="H4" s="750"/>
      <c r="I4" s="750" t="s">
        <v>79</v>
      </c>
      <c r="J4" s="750"/>
      <c r="K4" s="750"/>
      <c r="L4" s="750" t="s">
        <v>6</v>
      </c>
      <c r="M4" s="750" t="s">
        <v>152</v>
      </c>
    </row>
    <row r="5" spans="1:15" ht="18.75" customHeight="1" x14ac:dyDescent="0.2">
      <c r="A5" s="751"/>
      <c r="B5" s="751"/>
      <c r="C5" s="754" t="s">
        <v>80</v>
      </c>
      <c r="D5" s="754"/>
      <c r="E5" s="754"/>
      <c r="F5" s="754"/>
      <c r="G5" s="754"/>
      <c r="H5" s="754"/>
      <c r="I5" s="754" t="s">
        <v>81</v>
      </c>
      <c r="J5" s="754"/>
      <c r="K5" s="754"/>
      <c r="L5" s="751"/>
      <c r="M5" s="751"/>
    </row>
    <row r="6" spans="1:15" ht="27.75" customHeight="1" x14ac:dyDescent="0.2">
      <c r="A6" s="751"/>
      <c r="B6" s="751"/>
      <c r="C6" s="755" t="s">
        <v>82</v>
      </c>
      <c r="D6" s="755"/>
      <c r="E6" s="755"/>
      <c r="F6" s="755"/>
      <c r="G6" s="755"/>
      <c r="H6" s="64" t="s">
        <v>83</v>
      </c>
      <c r="I6" s="65" t="s">
        <v>51</v>
      </c>
      <c r="J6" s="65" t="s">
        <v>52</v>
      </c>
      <c r="K6" s="65" t="s">
        <v>84</v>
      </c>
      <c r="L6" s="751"/>
      <c r="M6" s="751"/>
    </row>
    <row r="7" spans="1:15" ht="17.25" customHeight="1" x14ac:dyDescent="0.2">
      <c r="A7" s="751"/>
      <c r="B7" s="751"/>
      <c r="C7" s="756" t="s">
        <v>85</v>
      </c>
      <c r="D7" s="756"/>
      <c r="E7" s="756"/>
      <c r="F7" s="756"/>
      <c r="G7" s="756"/>
      <c r="H7" s="757" t="s">
        <v>86</v>
      </c>
      <c r="I7" s="757" t="s">
        <v>87</v>
      </c>
      <c r="J7" s="757" t="s">
        <v>56</v>
      </c>
      <c r="K7" s="757" t="s">
        <v>22</v>
      </c>
      <c r="L7" s="751"/>
      <c r="M7" s="751"/>
    </row>
    <row r="8" spans="1:15" ht="24" customHeight="1" x14ac:dyDescent="0.2">
      <c r="A8" s="751"/>
      <c r="B8" s="751"/>
      <c r="C8" s="66" t="s">
        <v>88</v>
      </c>
      <c r="D8" s="66" t="s">
        <v>89</v>
      </c>
      <c r="E8" s="66" t="s">
        <v>90</v>
      </c>
      <c r="F8" s="66" t="s">
        <v>19</v>
      </c>
      <c r="G8" s="66" t="s">
        <v>84</v>
      </c>
      <c r="H8" s="757"/>
      <c r="I8" s="757"/>
      <c r="J8" s="757"/>
      <c r="K8" s="757"/>
      <c r="L8" s="751"/>
      <c r="M8" s="751"/>
    </row>
    <row r="9" spans="1:15" ht="37.5" customHeight="1" thickBot="1" x14ac:dyDescent="0.25">
      <c r="A9" s="752"/>
      <c r="B9" s="752"/>
      <c r="C9" s="67" t="s">
        <v>91</v>
      </c>
      <c r="D9" s="68" t="s">
        <v>92</v>
      </c>
      <c r="E9" s="68" t="s">
        <v>93</v>
      </c>
      <c r="F9" s="68" t="s">
        <v>20</v>
      </c>
      <c r="G9" s="69" t="s">
        <v>22</v>
      </c>
      <c r="H9" s="758"/>
      <c r="I9" s="758"/>
      <c r="J9" s="758"/>
      <c r="K9" s="758"/>
      <c r="L9" s="752"/>
      <c r="M9" s="752"/>
    </row>
    <row r="10" spans="1:15" ht="30" customHeight="1" x14ac:dyDescent="0.2">
      <c r="A10" s="759" t="s">
        <v>10</v>
      </c>
      <c r="B10" s="569" t="s">
        <v>11</v>
      </c>
      <c r="C10" s="272">
        <v>0</v>
      </c>
      <c r="D10" s="272">
        <v>0</v>
      </c>
      <c r="E10" s="272">
        <v>5</v>
      </c>
      <c r="F10" s="272">
        <v>1</v>
      </c>
      <c r="G10" s="272">
        <f>SUM(C10:F10)</f>
        <v>6</v>
      </c>
      <c r="H10" s="272">
        <v>5</v>
      </c>
      <c r="I10" s="272">
        <v>0</v>
      </c>
      <c r="J10" s="272">
        <v>0</v>
      </c>
      <c r="K10" s="272">
        <v>0</v>
      </c>
      <c r="L10" s="70" t="s">
        <v>12</v>
      </c>
      <c r="M10" s="759" t="s">
        <v>310</v>
      </c>
    </row>
    <row r="11" spans="1:15" ht="30" customHeight="1" x14ac:dyDescent="0.2">
      <c r="A11" s="751"/>
      <c r="B11" s="570" t="s">
        <v>13</v>
      </c>
      <c r="C11" s="272">
        <v>0</v>
      </c>
      <c r="D11" s="272">
        <v>0</v>
      </c>
      <c r="E11" s="272">
        <v>0</v>
      </c>
      <c r="F11" s="272">
        <v>0</v>
      </c>
      <c r="G11" s="272">
        <f>SUM(C11:F11)</f>
        <v>0</v>
      </c>
      <c r="H11" s="272">
        <v>0</v>
      </c>
      <c r="I11" s="272">
        <v>0</v>
      </c>
      <c r="J11" s="272">
        <v>0</v>
      </c>
      <c r="K11" s="272">
        <v>0</v>
      </c>
      <c r="L11" s="70" t="s">
        <v>309</v>
      </c>
      <c r="M11" s="751"/>
    </row>
    <row r="12" spans="1:15" ht="30" customHeight="1" x14ac:dyDescent="0.2">
      <c r="A12" s="751"/>
      <c r="B12" s="569" t="s">
        <v>15</v>
      </c>
      <c r="C12" s="272">
        <v>48</v>
      </c>
      <c r="D12" s="272">
        <v>3</v>
      </c>
      <c r="E12" s="272">
        <v>0</v>
      </c>
      <c r="F12" s="272">
        <v>0</v>
      </c>
      <c r="G12" s="272">
        <f>SUM(C12:F12)</f>
        <v>51</v>
      </c>
      <c r="H12" s="272">
        <v>7</v>
      </c>
      <c r="I12" s="272">
        <v>1</v>
      </c>
      <c r="J12" s="272">
        <v>3</v>
      </c>
      <c r="K12" s="272">
        <v>4</v>
      </c>
      <c r="L12" s="70" t="s">
        <v>16</v>
      </c>
      <c r="M12" s="751"/>
    </row>
    <row r="13" spans="1:15" ht="30" customHeight="1" x14ac:dyDescent="0.2">
      <c r="A13" s="751"/>
      <c r="B13" s="571" t="s">
        <v>17</v>
      </c>
      <c r="C13" s="273">
        <v>0</v>
      </c>
      <c r="D13" s="273">
        <v>0</v>
      </c>
      <c r="E13" s="273">
        <v>0</v>
      </c>
      <c r="F13" s="273">
        <v>0</v>
      </c>
      <c r="G13" s="272">
        <f>SUM(C13:F13)</f>
        <v>0</v>
      </c>
      <c r="H13" s="273">
        <v>0</v>
      </c>
      <c r="I13" s="273">
        <v>0</v>
      </c>
      <c r="J13" s="273">
        <v>0</v>
      </c>
      <c r="K13" s="272">
        <v>0</v>
      </c>
      <c r="L13" s="70" t="s">
        <v>18</v>
      </c>
      <c r="M13" s="751"/>
    </row>
    <row r="14" spans="1:15" ht="30" customHeight="1" x14ac:dyDescent="0.2">
      <c r="A14" s="751"/>
      <c r="B14" s="572" t="s">
        <v>19</v>
      </c>
      <c r="C14" s="274">
        <v>1</v>
      </c>
      <c r="D14" s="274">
        <v>0</v>
      </c>
      <c r="E14" s="274">
        <v>1</v>
      </c>
      <c r="F14" s="274">
        <v>0</v>
      </c>
      <c r="G14" s="272">
        <f>SUM(C14:F14)</f>
        <v>2</v>
      </c>
      <c r="H14" s="274">
        <v>2</v>
      </c>
      <c r="I14" s="274">
        <v>1</v>
      </c>
      <c r="J14" s="274">
        <v>0</v>
      </c>
      <c r="K14" s="312">
        <v>1</v>
      </c>
      <c r="L14" s="71" t="s">
        <v>20</v>
      </c>
      <c r="M14" s="751"/>
    </row>
    <row r="15" spans="1:15" ht="30" customHeight="1" thickBot="1" x14ac:dyDescent="0.25">
      <c r="A15" s="752"/>
      <c r="B15" s="72" t="s">
        <v>21</v>
      </c>
      <c r="C15" s="275">
        <f>SUM(C10:C14)</f>
        <v>49</v>
      </c>
      <c r="D15" s="275">
        <f t="shared" ref="D15:K15" si="0">SUM(D10:D14)</f>
        <v>3</v>
      </c>
      <c r="E15" s="275">
        <f t="shared" si="0"/>
        <v>6</v>
      </c>
      <c r="F15" s="275">
        <f t="shared" si="0"/>
        <v>1</v>
      </c>
      <c r="G15" s="275">
        <f t="shared" si="0"/>
        <v>59</v>
      </c>
      <c r="H15" s="275">
        <f t="shared" si="0"/>
        <v>14</v>
      </c>
      <c r="I15" s="312">
        <f t="shared" si="0"/>
        <v>2</v>
      </c>
      <c r="J15" s="312">
        <f t="shared" si="0"/>
        <v>3</v>
      </c>
      <c r="K15" s="312">
        <f t="shared" si="0"/>
        <v>5</v>
      </c>
      <c r="L15" s="17" t="s">
        <v>311</v>
      </c>
      <c r="M15" s="752"/>
    </row>
    <row r="16" spans="1:15" ht="30" customHeight="1" x14ac:dyDescent="0.2">
      <c r="A16" s="759" t="s">
        <v>23</v>
      </c>
      <c r="B16" s="569" t="s">
        <v>11</v>
      </c>
      <c r="C16" s="272">
        <v>8</v>
      </c>
      <c r="D16" s="272">
        <v>0</v>
      </c>
      <c r="E16" s="272">
        <v>3</v>
      </c>
      <c r="F16" s="272">
        <v>0</v>
      </c>
      <c r="G16" s="272">
        <f>SUM(C16:F16)</f>
        <v>11</v>
      </c>
      <c r="H16" s="272">
        <v>7</v>
      </c>
      <c r="I16" s="270">
        <v>0</v>
      </c>
      <c r="J16" s="271">
        <v>0</v>
      </c>
      <c r="K16" s="277">
        <f>SUM(I16:J16)</f>
        <v>0</v>
      </c>
      <c r="L16" s="70" t="s">
        <v>12</v>
      </c>
      <c r="M16" s="759" t="s">
        <v>155</v>
      </c>
    </row>
    <row r="17" spans="1:14" ht="30" customHeight="1" x14ac:dyDescent="0.2">
      <c r="A17" s="751"/>
      <c r="B17" s="570" t="s">
        <v>13</v>
      </c>
      <c r="C17" s="272">
        <v>0</v>
      </c>
      <c r="D17" s="272">
        <v>0</v>
      </c>
      <c r="E17" s="272">
        <v>0</v>
      </c>
      <c r="F17" s="272">
        <v>0</v>
      </c>
      <c r="G17" s="272">
        <f>SUM(C17:F17)</f>
        <v>0</v>
      </c>
      <c r="H17" s="272">
        <v>0</v>
      </c>
      <c r="I17" s="268">
        <v>0</v>
      </c>
      <c r="J17" s="269">
        <v>0</v>
      </c>
      <c r="K17" s="278">
        <f>SUM(I17:J17)</f>
        <v>0</v>
      </c>
      <c r="L17" s="70" t="s">
        <v>309</v>
      </c>
      <c r="M17" s="751"/>
    </row>
    <row r="18" spans="1:14" ht="30" customHeight="1" x14ac:dyDescent="0.2">
      <c r="A18" s="751"/>
      <c r="B18" s="569" t="s">
        <v>15</v>
      </c>
      <c r="C18" s="272">
        <v>25</v>
      </c>
      <c r="D18" s="272">
        <v>0</v>
      </c>
      <c r="E18" s="272">
        <v>0</v>
      </c>
      <c r="F18" s="272">
        <v>0</v>
      </c>
      <c r="G18" s="272">
        <f>SUM(C18:F18)</f>
        <v>25</v>
      </c>
      <c r="H18" s="272">
        <v>2</v>
      </c>
      <c r="I18" s="268">
        <v>2</v>
      </c>
      <c r="J18" s="269">
        <v>0</v>
      </c>
      <c r="K18" s="278">
        <f>SUM(I18:J18)</f>
        <v>2</v>
      </c>
      <c r="L18" s="70" t="s">
        <v>16</v>
      </c>
      <c r="M18" s="751"/>
    </row>
    <row r="19" spans="1:14" ht="30" customHeight="1" x14ac:dyDescent="0.2">
      <c r="A19" s="751"/>
      <c r="B19" s="571" t="s">
        <v>17</v>
      </c>
      <c r="C19" s="273">
        <v>0</v>
      </c>
      <c r="D19" s="273">
        <v>0</v>
      </c>
      <c r="E19" s="273">
        <v>0</v>
      </c>
      <c r="F19" s="273">
        <v>0</v>
      </c>
      <c r="G19" s="272">
        <f>SUM(C19:F19)</f>
        <v>0</v>
      </c>
      <c r="H19" s="273">
        <v>0</v>
      </c>
      <c r="I19" s="268">
        <v>0</v>
      </c>
      <c r="J19" s="269">
        <v>0</v>
      </c>
      <c r="K19" s="278">
        <f>SUM(I19:J19)</f>
        <v>0</v>
      </c>
      <c r="L19" s="70" t="s">
        <v>18</v>
      </c>
      <c r="M19" s="751"/>
    </row>
    <row r="20" spans="1:14" ht="30" customHeight="1" x14ac:dyDescent="0.2">
      <c r="A20" s="751"/>
      <c r="B20" s="572" t="s">
        <v>19</v>
      </c>
      <c r="C20" s="274">
        <v>0</v>
      </c>
      <c r="D20" s="274">
        <v>0</v>
      </c>
      <c r="E20" s="274">
        <v>0</v>
      </c>
      <c r="F20" s="274">
        <v>0</v>
      </c>
      <c r="G20" s="272">
        <f>SUM(C20:F20)</f>
        <v>0</v>
      </c>
      <c r="H20" s="274">
        <v>0</v>
      </c>
      <c r="I20" s="268">
        <v>0</v>
      </c>
      <c r="J20" s="269">
        <v>0</v>
      </c>
      <c r="K20" s="278">
        <f>SUM(I20:J20)</f>
        <v>0</v>
      </c>
      <c r="L20" s="71" t="s">
        <v>20</v>
      </c>
      <c r="M20" s="751"/>
    </row>
    <row r="21" spans="1:14" ht="30" customHeight="1" thickBot="1" x14ac:dyDescent="0.25">
      <c r="A21" s="752"/>
      <c r="B21" s="72" t="s">
        <v>21</v>
      </c>
      <c r="C21" s="275">
        <f>SUM(C16:C20)</f>
        <v>33</v>
      </c>
      <c r="D21" s="275">
        <f t="shared" ref="D21:K21" si="1">SUM(D16:D20)</f>
        <v>0</v>
      </c>
      <c r="E21" s="275">
        <f t="shared" si="1"/>
        <v>3</v>
      </c>
      <c r="F21" s="275">
        <f t="shared" si="1"/>
        <v>0</v>
      </c>
      <c r="G21" s="275">
        <f t="shared" si="1"/>
        <v>36</v>
      </c>
      <c r="H21" s="275">
        <f t="shared" si="1"/>
        <v>9</v>
      </c>
      <c r="I21" s="276">
        <f t="shared" si="1"/>
        <v>2</v>
      </c>
      <c r="J21" s="276">
        <f t="shared" si="1"/>
        <v>0</v>
      </c>
      <c r="K21" s="276">
        <f t="shared" si="1"/>
        <v>2</v>
      </c>
      <c r="L21" s="17" t="s">
        <v>311</v>
      </c>
      <c r="M21" s="752"/>
    </row>
    <row r="22" spans="1:14" ht="30" customHeight="1" x14ac:dyDescent="0.2">
      <c r="A22" s="759" t="s">
        <v>94</v>
      </c>
      <c r="B22" s="686" t="s">
        <v>11</v>
      </c>
      <c r="C22" s="314">
        <v>1</v>
      </c>
      <c r="D22" s="314">
        <v>1</v>
      </c>
      <c r="E22" s="314">
        <v>0</v>
      </c>
      <c r="F22" s="314">
        <v>0</v>
      </c>
      <c r="G22" s="314">
        <f>SUM(C22:F22)</f>
        <v>2</v>
      </c>
      <c r="H22" s="314">
        <v>0</v>
      </c>
      <c r="I22" s="314">
        <v>0</v>
      </c>
      <c r="J22" s="314">
        <v>0</v>
      </c>
      <c r="K22" s="314">
        <f t="shared" ref="K22:K27" si="2">SUM(I22:J22)</f>
        <v>0</v>
      </c>
      <c r="L22" s="687" t="s">
        <v>12</v>
      </c>
      <c r="M22" s="759" t="s">
        <v>211</v>
      </c>
    </row>
    <row r="23" spans="1:14" ht="30" customHeight="1" x14ac:dyDescent="0.2">
      <c r="A23" s="751"/>
      <c r="B23" s="570" t="s">
        <v>13</v>
      </c>
      <c r="C23" s="272">
        <v>0</v>
      </c>
      <c r="D23" s="272">
        <v>0</v>
      </c>
      <c r="E23" s="272">
        <v>0</v>
      </c>
      <c r="F23" s="272">
        <v>0</v>
      </c>
      <c r="G23" s="272">
        <f>SUM(C23:F23)</f>
        <v>0</v>
      </c>
      <c r="H23" s="272">
        <v>0</v>
      </c>
      <c r="I23" s="272">
        <v>0</v>
      </c>
      <c r="J23" s="272">
        <v>0</v>
      </c>
      <c r="K23" s="272">
        <f t="shared" si="2"/>
        <v>0</v>
      </c>
      <c r="L23" s="70" t="s">
        <v>309</v>
      </c>
      <c r="M23" s="751"/>
    </row>
    <row r="24" spans="1:14" ht="30" customHeight="1" x14ac:dyDescent="0.2">
      <c r="A24" s="751"/>
      <c r="B24" s="569" t="s">
        <v>15</v>
      </c>
      <c r="C24" s="272">
        <v>7</v>
      </c>
      <c r="D24" s="272">
        <v>0</v>
      </c>
      <c r="E24" s="272">
        <v>0</v>
      </c>
      <c r="F24" s="272">
        <v>0</v>
      </c>
      <c r="G24" s="272">
        <f>SUM(C24:F24)</f>
        <v>7</v>
      </c>
      <c r="H24" s="272">
        <v>1</v>
      </c>
      <c r="I24" s="272">
        <v>0</v>
      </c>
      <c r="J24" s="272">
        <v>0</v>
      </c>
      <c r="K24" s="272">
        <f t="shared" si="2"/>
        <v>0</v>
      </c>
      <c r="L24" s="70" t="s">
        <v>16</v>
      </c>
      <c r="M24" s="751"/>
    </row>
    <row r="25" spans="1:14" ht="30" customHeight="1" x14ac:dyDescent="0.2">
      <c r="A25" s="751"/>
      <c r="B25" s="571" t="s">
        <v>17</v>
      </c>
      <c r="C25" s="273">
        <v>0</v>
      </c>
      <c r="D25" s="273">
        <v>0</v>
      </c>
      <c r="E25" s="273">
        <v>0</v>
      </c>
      <c r="F25" s="273">
        <v>0</v>
      </c>
      <c r="G25" s="272">
        <f>SUM(C25:F25)</f>
        <v>0</v>
      </c>
      <c r="H25" s="273">
        <v>0</v>
      </c>
      <c r="I25" s="272">
        <v>0</v>
      </c>
      <c r="J25" s="272">
        <v>0</v>
      </c>
      <c r="K25" s="272">
        <f t="shared" si="2"/>
        <v>0</v>
      </c>
      <c r="L25" s="70" t="s">
        <v>18</v>
      </c>
      <c r="M25" s="751"/>
    </row>
    <row r="26" spans="1:14" ht="30" customHeight="1" x14ac:dyDescent="0.2">
      <c r="A26" s="751"/>
      <c r="B26" s="572" t="s">
        <v>19</v>
      </c>
      <c r="C26" s="274">
        <v>0</v>
      </c>
      <c r="D26" s="274">
        <v>0</v>
      </c>
      <c r="E26" s="274">
        <v>0</v>
      </c>
      <c r="F26" s="274">
        <v>0</v>
      </c>
      <c r="G26" s="272">
        <f>SUM(C26:F26)</f>
        <v>0</v>
      </c>
      <c r="H26" s="274">
        <v>0</v>
      </c>
      <c r="I26" s="272">
        <v>0</v>
      </c>
      <c r="J26" s="272">
        <v>0</v>
      </c>
      <c r="K26" s="272">
        <f t="shared" si="2"/>
        <v>0</v>
      </c>
      <c r="L26" s="71" t="s">
        <v>20</v>
      </c>
      <c r="M26" s="751"/>
    </row>
    <row r="27" spans="1:14" ht="30" customHeight="1" thickBot="1" x14ac:dyDescent="0.25">
      <c r="A27" s="752"/>
      <c r="B27" s="72" t="s">
        <v>21</v>
      </c>
      <c r="C27" s="275">
        <f>SUM(C22:C26)</f>
        <v>8</v>
      </c>
      <c r="D27" s="275">
        <f t="shared" ref="D27:J27" si="3">SUM(D22:D26)</f>
        <v>1</v>
      </c>
      <c r="E27" s="275">
        <f t="shared" si="3"/>
        <v>0</v>
      </c>
      <c r="F27" s="275">
        <f t="shared" si="3"/>
        <v>0</v>
      </c>
      <c r="G27" s="275">
        <f t="shared" si="3"/>
        <v>9</v>
      </c>
      <c r="H27" s="275">
        <f t="shared" si="3"/>
        <v>1</v>
      </c>
      <c r="I27" s="275">
        <f t="shared" si="3"/>
        <v>0</v>
      </c>
      <c r="J27" s="275">
        <f t="shared" si="3"/>
        <v>0</v>
      </c>
      <c r="K27" s="275">
        <f t="shared" si="2"/>
        <v>0</v>
      </c>
      <c r="L27" s="17" t="s">
        <v>311</v>
      </c>
      <c r="M27" s="752"/>
    </row>
    <row r="28" spans="1:14" ht="30" customHeight="1" thickBot="1" x14ac:dyDescent="0.25">
      <c r="A28" s="498" t="s">
        <v>408</v>
      </c>
      <c r="B28" s="435"/>
      <c r="C28" s="412"/>
      <c r="D28" s="412"/>
      <c r="E28" s="412"/>
      <c r="F28" s="412"/>
      <c r="G28" s="412"/>
      <c r="H28" s="412"/>
      <c r="I28" s="412"/>
      <c r="J28" s="412"/>
      <c r="K28" s="412"/>
      <c r="L28" s="753" t="s">
        <v>409</v>
      </c>
      <c r="M28" s="753"/>
      <c r="N28" s="499"/>
    </row>
    <row r="29" spans="1:14" ht="30" customHeight="1" thickTop="1" x14ac:dyDescent="0.2">
      <c r="A29" s="750" t="s">
        <v>42</v>
      </c>
      <c r="B29" s="750" t="s">
        <v>1</v>
      </c>
      <c r="C29" s="750" t="s">
        <v>78</v>
      </c>
      <c r="D29" s="750"/>
      <c r="E29" s="750"/>
      <c r="F29" s="750"/>
      <c r="G29" s="750"/>
      <c r="H29" s="750"/>
      <c r="I29" s="750" t="s">
        <v>79</v>
      </c>
      <c r="J29" s="750"/>
      <c r="K29" s="750"/>
      <c r="L29" s="750" t="s">
        <v>6</v>
      </c>
      <c r="M29" s="750" t="s">
        <v>152</v>
      </c>
      <c r="N29" s="490"/>
    </row>
    <row r="30" spans="1:14" ht="30" customHeight="1" x14ac:dyDescent="0.2">
      <c r="A30" s="751"/>
      <c r="B30" s="751"/>
      <c r="C30" s="754" t="s">
        <v>80</v>
      </c>
      <c r="D30" s="754"/>
      <c r="E30" s="754"/>
      <c r="F30" s="754"/>
      <c r="G30" s="754"/>
      <c r="H30" s="754"/>
      <c r="I30" s="754" t="s">
        <v>81</v>
      </c>
      <c r="J30" s="754"/>
      <c r="K30" s="754"/>
      <c r="L30" s="751"/>
      <c r="M30" s="751"/>
    </row>
    <row r="31" spans="1:14" ht="30" customHeight="1" x14ac:dyDescent="0.2">
      <c r="A31" s="751"/>
      <c r="B31" s="751"/>
      <c r="C31" s="755" t="s">
        <v>82</v>
      </c>
      <c r="D31" s="755"/>
      <c r="E31" s="755"/>
      <c r="F31" s="755"/>
      <c r="G31" s="755"/>
      <c r="H31" s="64" t="s">
        <v>83</v>
      </c>
      <c r="I31" s="388" t="s">
        <v>51</v>
      </c>
      <c r="J31" s="388" t="s">
        <v>52</v>
      </c>
      <c r="K31" s="388" t="s">
        <v>84</v>
      </c>
      <c r="L31" s="751"/>
      <c r="M31" s="751"/>
    </row>
    <row r="32" spans="1:14" ht="30" customHeight="1" x14ac:dyDescent="0.2">
      <c r="A32" s="751"/>
      <c r="B32" s="751"/>
      <c r="C32" s="756" t="s">
        <v>85</v>
      </c>
      <c r="D32" s="756"/>
      <c r="E32" s="756"/>
      <c r="F32" s="756"/>
      <c r="G32" s="756"/>
      <c r="H32" s="757" t="s">
        <v>86</v>
      </c>
      <c r="I32" s="757" t="s">
        <v>87</v>
      </c>
      <c r="J32" s="757" t="s">
        <v>56</v>
      </c>
      <c r="K32" s="757" t="s">
        <v>22</v>
      </c>
      <c r="L32" s="751"/>
      <c r="M32" s="751"/>
    </row>
    <row r="33" spans="1:13" ht="30" customHeight="1" x14ac:dyDescent="0.2">
      <c r="A33" s="751"/>
      <c r="B33" s="751"/>
      <c r="C33" s="386" t="s">
        <v>88</v>
      </c>
      <c r="D33" s="386" t="s">
        <v>89</v>
      </c>
      <c r="E33" s="386" t="s">
        <v>90</v>
      </c>
      <c r="F33" s="386" t="s">
        <v>19</v>
      </c>
      <c r="G33" s="386" t="s">
        <v>84</v>
      </c>
      <c r="H33" s="757"/>
      <c r="I33" s="757"/>
      <c r="J33" s="757"/>
      <c r="K33" s="757"/>
      <c r="L33" s="751"/>
      <c r="M33" s="751"/>
    </row>
    <row r="34" spans="1:13" ht="37.5" customHeight="1" thickBot="1" x14ac:dyDescent="0.25">
      <c r="A34" s="752"/>
      <c r="B34" s="752"/>
      <c r="C34" s="387" t="s">
        <v>91</v>
      </c>
      <c r="D34" s="68" t="s">
        <v>92</v>
      </c>
      <c r="E34" s="68" t="s">
        <v>93</v>
      </c>
      <c r="F34" s="68" t="s">
        <v>20</v>
      </c>
      <c r="G34" s="69" t="s">
        <v>22</v>
      </c>
      <c r="H34" s="758"/>
      <c r="I34" s="758"/>
      <c r="J34" s="758"/>
      <c r="K34" s="758"/>
      <c r="L34" s="752"/>
      <c r="M34" s="752"/>
    </row>
    <row r="35" spans="1:13" ht="30" customHeight="1" x14ac:dyDescent="0.2">
      <c r="A35" s="759" t="s">
        <v>26</v>
      </c>
      <c r="B35" s="569" t="s">
        <v>11</v>
      </c>
      <c r="C35" s="272">
        <v>0</v>
      </c>
      <c r="D35" s="272">
        <v>0</v>
      </c>
      <c r="E35" s="272">
        <v>1</v>
      </c>
      <c r="F35" s="272">
        <v>1</v>
      </c>
      <c r="G35" s="272">
        <f>SUM(C35:F35)</f>
        <v>2</v>
      </c>
      <c r="H35" s="272">
        <v>1</v>
      </c>
      <c r="I35" s="272">
        <v>0</v>
      </c>
      <c r="J35" s="272">
        <v>0</v>
      </c>
      <c r="K35" s="313">
        <f>SUM(I35:J35)</f>
        <v>0</v>
      </c>
      <c r="L35" s="70" t="s">
        <v>12</v>
      </c>
      <c r="M35" s="759" t="s">
        <v>157</v>
      </c>
    </row>
    <row r="36" spans="1:13" ht="30" customHeight="1" x14ac:dyDescent="0.2">
      <c r="A36" s="751"/>
      <c r="B36" s="570" t="s">
        <v>13</v>
      </c>
      <c r="C36" s="272">
        <v>0</v>
      </c>
      <c r="D36" s="272">
        <v>0</v>
      </c>
      <c r="E36" s="272">
        <v>0</v>
      </c>
      <c r="F36" s="272">
        <v>0</v>
      </c>
      <c r="G36" s="272">
        <f>SUM(C36:F36)</f>
        <v>0</v>
      </c>
      <c r="H36" s="272">
        <v>0</v>
      </c>
      <c r="I36" s="272">
        <v>0</v>
      </c>
      <c r="J36" s="272">
        <v>0</v>
      </c>
      <c r="K36" s="313">
        <f>SUM(I36:J36)</f>
        <v>0</v>
      </c>
      <c r="L36" s="70" t="s">
        <v>309</v>
      </c>
      <c r="M36" s="751"/>
    </row>
    <row r="37" spans="1:13" ht="30" customHeight="1" x14ac:dyDescent="0.2">
      <c r="A37" s="751"/>
      <c r="B37" s="569" t="s">
        <v>15</v>
      </c>
      <c r="C37" s="272">
        <v>1</v>
      </c>
      <c r="D37" s="272">
        <v>0</v>
      </c>
      <c r="E37" s="272">
        <v>0</v>
      </c>
      <c r="F37" s="272">
        <v>0</v>
      </c>
      <c r="G37" s="272">
        <f>SUM(C37:F37)</f>
        <v>1</v>
      </c>
      <c r="H37" s="272">
        <v>0</v>
      </c>
      <c r="I37" s="272">
        <v>1</v>
      </c>
      <c r="J37" s="272">
        <v>0</v>
      </c>
      <c r="K37" s="313">
        <f>SUM(I37:J37)</f>
        <v>1</v>
      </c>
      <c r="L37" s="70" t="s">
        <v>16</v>
      </c>
      <c r="M37" s="751"/>
    </row>
    <row r="38" spans="1:13" ht="30" customHeight="1" x14ac:dyDescent="0.2">
      <c r="A38" s="751"/>
      <c r="B38" s="571" t="s">
        <v>17</v>
      </c>
      <c r="C38" s="273">
        <v>0</v>
      </c>
      <c r="D38" s="273">
        <v>0</v>
      </c>
      <c r="E38" s="273">
        <v>0</v>
      </c>
      <c r="F38" s="272">
        <v>0</v>
      </c>
      <c r="G38" s="272">
        <f>SUM(C38:F38)</f>
        <v>0</v>
      </c>
      <c r="H38" s="273">
        <v>0</v>
      </c>
      <c r="I38" s="273">
        <v>0</v>
      </c>
      <c r="J38" s="273">
        <v>0</v>
      </c>
      <c r="K38" s="313">
        <f>SUM(I38:J38)</f>
        <v>0</v>
      </c>
      <c r="L38" s="70" t="s">
        <v>18</v>
      </c>
      <c r="M38" s="751"/>
    </row>
    <row r="39" spans="1:13" ht="30" customHeight="1" x14ac:dyDescent="0.2">
      <c r="A39" s="751"/>
      <c r="B39" s="572" t="s">
        <v>19</v>
      </c>
      <c r="C39" s="274">
        <v>0</v>
      </c>
      <c r="D39" s="274">
        <v>0</v>
      </c>
      <c r="E39" s="274">
        <v>0</v>
      </c>
      <c r="F39" s="272">
        <v>0</v>
      </c>
      <c r="G39" s="272">
        <f>SUM(C39:F39)</f>
        <v>0</v>
      </c>
      <c r="H39" s="274">
        <v>0</v>
      </c>
      <c r="I39" s="274">
        <v>0</v>
      </c>
      <c r="J39" s="274">
        <v>0</v>
      </c>
      <c r="K39" s="313">
        <f>SUM(I39:J39)</f>
        <v>0</v>
      </c>
      <c r="L39" s="71" t="s">
        <v>20</v>
      </c>
      <c r="M39" s="751"/>
    </row>
    <row r="40" spans="1:13" ht="30" customHeight="1" thickBot="1" x14ac:dyDescent="0.25">
      <c r="A40" s="752"/>
      <c r="B40" s="72" t="s">
        <v>21</v>
      </c>
      <c r="C40" s="275">
        <f>SUM(C35:C39)</f>
        <v>1</v>
      </c>
      <c r="D40" s="275">
        <f t="shared" ref="D40:K40" si="4">SUM(D35:D39)</f>
        <v>0</v>
      </c>
      <c r="E40" s="275">
        <f t="shared" si="4"/>
        <v>1</v>
      </c>
      <c r="F40" s="275">
        <f t="shared" si="4"/>
        <v>1</v>
      </c>
      <c r="G40" s="275">
        <f t="shared" si="4"/>
        <v>3</v>
      </c>
      <c r="H40" s="275">
        <f t="shared" si="4"/>
        <v>1</v>
      </c>
      <c r="I40" s="275">
        <f t="shared" si="4"/>
        <v>1</v>
      </c>
      <c r="J40" s="275">
        <f t="shared" si="4"/>
        <v>0</v>
      </c>
      <c r="K40" s="275">
        <f t="shared" si="4"/>
        <v>1</v>
      </c>
      <c r="L40" s="17" t="s">
        <v>311</v>
      </c>
      <c r="M40" s="752"/>
    </row>
    <row r="41" spans="1:13" ht="30" customHeight="1" x14ac:dyDescent="0.2">
      <c r="A41" s="759" t="s">
        <v>73</v>
      </c>
      <c r="B41" s="569" t="s">
        <v>11</v>
      </c>
      <c r="C41" s="272">
        <v>16</v>
      </c>
      <c r="D41" s="272">
        <v>6</v>
      </c>
      <c r="E41" s="272">
        <v>30</v>
      </c>
      <c r="F41" s="272">
        <v>55</v>
      </c>
      <c r="G41" s="272">
        <f>SUM(C41:F41)</f>
        <v>107</v>
      </c>
      <c r="H41" s="272">
        <v>58</v>
      </c>
      <c r="I41" s="272">
        <v>0</v>
      </c>
      <c r="J41" s="272">
        <v>0</v>
      </c>
      <c r="K41" s="272">
        <f>SUM(I41:J41)</f>
        <v>0</v>
      </c>
      <c r="L41" s="70" t="s">
        <v>12</v>
      </c>
      <c r="M41" s="759" t="s">
        <v>158</v>
      </c>
    </row>
    <row r="42" spans="1:13" ht="30" customHeight="1" x14ac:dyDescent="0.2">
      <c r="A42" s="751"/>
      <c r="B42" s="570" t="s">
        <v>13</v>
      </c>
      <c r="C42" s="272">
        <v>0</v>
      </c>
      <c r="D42" s="272">
        <v>0</v>
      </c>
      <c r="E42" s="272">
        <v>0</v>
      </c>
      <c r="F42" s="272">
        <v>0</v>
      </c>
      <c r="G42" s="272">
        <f>SUM(C42:F42)</f>
        <v>0</v>
      </c>
      <c r="H42" s="272">
        <v>0</v>
      </c>
      <c r="I42" s="272">
        <v>0</v>
      </c>
      <c r="J42" s="272">
        <v>0</v>
      </c>
      <c r="K42" s="272">
        <f>SUM(I42:J42)</f>
        <v>0</v>
      </c>
      <c r="L42" s="70" t="s">
        <v>309</v>
      </c>
      <c r="M42" s="751"/>
    </row>
    <row r="43" spans="1:13" ht="30" customHeight="1" x14ac:dyDescent="0.2">
      <c r="A43" s="751"/>
      <c r="B43" s="569" t="s">
        <v>15</v>
      </c>
      <c r="C43" s="272">
        <v>309</v>
      </c>
      <c r="D43" s="272">
        <v>5</v>
      </c>
      <c r="E43" s="272">
        <v>0</v>
      </c>
      <c r="F43" s="272">
        <v>3</v>
      </c>
      <c r="G43" s="272">
        <f>SUM(C43:F43)</f>
        <v>317</v>
      </c>
      <c r="H43" s="272">
        <v>16</v>
      </c>
      <c r="I43" s="272">
        <v>3</v>
      </c>
      <c r="J43" s="272">
        <v>1</v>
      </c>
      <c r="K43" s="272">
        <f>SUM(I43:J43)</f>
        <v>4</v>
      </c>
      <c r="L43" s="70" t="s">
        <v>16</v>
      </c>
      <c r="M43" s="751"/>
    </row>
    <row r="44" spans="1:13" ht="30" customHeight="1" x14ac:dyDescent="0.2">
      <c r="A44" s="751"/>
      <c r="B44" s="571" t="s">
        <v>17</v>
      </c>
      <c r="C44" s="273">
        <v>0</v>
      </c>
      <c r="D44" s="273">
        <v>0</v>
      </c>
      <c r="E44" s="273">
        <v>0</v>
      </c>
      <c r="F44" s="273">
        <v>0</v>
      </c>
      <c r="G44" s="272">
        <f>SUM(C44:F44)</f>
        <v>0</v>
      </c>
      <c r="H44" s="273">
        <v>0</v>
      </c>
      <c r="I44" s="273">
        <v>0</v>
      </c>
      <c r="J44" s="273">
        <v>0</v>
      </c>
      <c r="K44" s="272">
        <f>SUM(I44:J44)</f>
        <v>0</v>
      </c>
      <c r="L44" s="70" t="s">
        <v>18</v>
      </c>
      <c r="M44" s="751"/>
    </row>
    <row r="45" spans="1:13" ht="30" customHeight="1" x14ac:dyDescent="0.2">
      <c r="A45" s="751"/>
      <c r="B45" s="572" t="s">
        <v>19</v>
      </c>
      <c r="C45" s="274">
        <v>0</v>
      </c>
      <c r="D45" s="274">
        <v>0</v>
      </c>
      <c r="E45" s="274">
        <v>0</v>
      </c>
      <c r="F45" s="274">
        <v>0</v>
      </c>
      <c r="G45" s="272">
        <f>SUM(C45:F45)</f>
        <v>0</v>
      </c>
      <c r="H45" s="274">
        <v>0</v>
      </c>
      <c r="I45" s="274">
        <v>0</v>
      </c>
      <c r="J45" s="274">
        <v>0</v>
      </c>
      <c r="K45" s="272">
        <f>SUM(I45:J45)</f>
        <v>0</v>
      </c>
      <c r="L45" s="71" t="s">
        <v>20</v>
      </c>
      <c r="M45" s="751"/>
    </row>
    <row r="46" spans="1:13" ht="30" customHeight="1" thickBot="1" x14ac:dyDescent="0.25">
      <c r="A46" s="752"/>
      <c r="B46" s="72" t="s">
        <v>21</v>
      </c>
      <c r="C46" s="275">
        <f t="shared" ref="C46:K46" si="5">SUM(C41:C45)</f>
        <v>325</v>
      </c>
      <c r="D46" s="275">
        <f t="shared" si="5"/>
        <v>11</v>
      </c>
      <c r="E46" s="275">
        <f t="shared" si="5"/>
        <v>30</v>
      </c>
      <c r="F46" s="275">
        <f t="shared" si="5"/>
        <v>58</v>
      </c>
      <c r="G46" s="275">
        <f t="shared" si="5"/>
        <v>424</v>
      </c>
      <c r="H46" s="275">
        <f t="shared" si="5"/>
        <v>74</v>
      </c>
      <c r="I46" s="275">
        <f t="shared" si="5"/>
        <v>3</v>
      </c>
      <c r="J46" s="275">
        <f t="shared" si="5"/>
        <v>1</v>
      </c>
      <c r="K46" s="275">
        <f t="shared" si="5"/>
        <v>4</v>
      </c>
      <c r="L46" s="17" t="s">
        <v>311</v>
      </c>
      <c r="M46" s="752"/>
    </row>
    <row r="47" spans="1:13" ht="30" customHeight="1" x14ac:dyDescent="0.2">
      <c r="A47" s="759" t="s">
        <v>74</v>
      </c>
      <c r="B47" s="569" t="s">
        <v>11</v>
      </c>
      <c r="C47" s="272">
        <v>2</v>
      </c>
      <c r="D47" s="272">
        <v>0</v>
      </c>
      <c r="E47" s="272">
        <v>2</v>
      </c>
      <c r="F47" s="272">
        <v>3</v>
      </c>
      <c r="G47" s="272">
        <f>SUM(C47:F47)</f>
        <v>7</v>
      </c>
      <c r="H47" s="272">
        <v>5</v>
      </c>
      <c r="I47" s="272">
        <v>0</v>
      </c>
      <c r="J47" s="272">
        <v>0</v>
      </c>
      <c r="K47" s="272">
        <f>SUM(I47:J47)</f>
        <v>0</v>
      </c>
      <c r="L47" s="70" t="s">
        <v>12</v>
      </c>
      <c r="M47" s="759" t="s">
        <v>159</v>
      </c>
    </row>
    <row r="48" spans="1:13" ht="30" customHeight="1" x14ac:dyDescent="0.2">
      <c r="A48" s="751"/>
      <c r="B48" s="570" t="s">
        <v>13</v>
      </c>
      <c r="C48" s="272">
        <v>0</v>
      </c>
      <c r="D48" s="272">
        <v>0</v>
      </c>
      <c r="E48" s="272">
        <v>0</v>
      </c>
      <c r="F48" s="272">
        <v>0</v>
      </c>
      <c r="G48" s="272">
        <f>SUM(C48:F48)</f>
        <v>0</v>
      </c>
      <c r="H48" s="272">
        <v>0</v>
      </c>
      <c r="I48" s="272">
        <v>0</v>
      </c>
      <c r="J48" s="272">
        <v>0</v>
      </c>
      <c r="K48" s="272">
        <f>SUM(I48:J48)</f>
        <v>0</v>
      </c>
      <c r="L48" s="70" t="s">
        <v>309</v>
      </c>
      <c r="M48" s="751"/>
    </row>
    <row r="49" spans="1:14" ht="30" customHeight="1" x14ac:dyDescent="0.2">
      <c r="A49" s="751"/>
      <c r="B49" s="569" t="s">
        <v>15</v>
      </c>
      <c r="C49" s="272">
        <v>49</v>
      </c>
      <c r="D49" s="272">
        <v>0</v>
      </c>
      <c r="E49" s="272">
        <v>1</v>
      </c>
      <c r="F49" s="272">
        <v>0</v>
      </c>
      <c r="G49" s="272">
        <f>SUM(C49:F49)</f>
        <v>50</v>
      </c>
      <c r="H49" s="272">
        <v>13</v>
      </c>
      <c r="I49" s="272">
        <v>3</v>
      </c>
      <c r="J49" s="272">
        <v>1</v>
      </c>
      <c r="K49" s="272">
        <f>SUM(I49:J49)</f>
        <v>4</v>
      </c>
      <c r="L49" s="70" t="s">
        <v>16</v>
      </c>
      <c r="M49" s="751"/>
    </row>
    <row r="50" spans="1:14" ht="30" customHeight="1" x14ac:dyDescent="0.2">
      <c r="A50" s="751"/>
      <c r="B50" s="571" t="s">
        <v>17</v>
      </c>
      <c r="C50" s="273">
        <v>0</v>
      </c>
      <c r="D50" s="273">
        <v>0</v>
      </c>
      <c r="E50" s="273">
        <v>0</v>
      </c>
      <c r="F50" s="273">
        <v>0</v>
      </c>
      <c r="G50" s="272">
        <f>SUM(C50:F50)</f>
        <v>0</v>
      </c>
      <c r="H50" s="273">
        <v>0</v>
      </c>
      <c r="I50" s="273">
        <v>0</v>
      </c>
      <c r="J50" s="273">
        <v>0</v>
      </c>
      <c r="K50" s="272">
        <f>SUM(I50:J50)</f>
        <v>0</v>
      </c>
      <c r="L50" s="70" t="s">
        <v>18</v>
      </c>
      <c r="M50" s="751"/>
    </row>
    <row r="51" spans="1:14" ht="30" customHeight="1" x14ac:dyDescent="0.2">
      <c r="A51" s="751"/>
      <c r="B51" s="572" t="s">
        <v>19</v>
      </c>
      <c r="C51" s="274">
        <v>0</v>
      </c>
      <c r="D51" s="274">
        <v>0</v>
      </c>
      <c r="E51" s="274">
        <v>0</v>
      </c>
      <c r="F51" s="274">
        <v>0</v>
      </c>
      <c r="G51" s="272">
        <f>SUM(C51:F51)</f>
        <v>0</v>
      </c>
      <c r="H51" s="274">
        <v>0</v>
      </c>
      <c r="I51" s="274">
        <v>0</v>
      </c>
      <c r="J51" s="274">
        <v>0</v>
      </c>
      <c r="K51" s="272">
        <f>SUM(I51:J51)</f>
        <v>0</v>
      </c>
      <c r="L51" s="71" t="s">
        <v>20</v>
      </c>
      <c r="M51" s="751"/>
    </row>
    <row r="52" spans="1:14" ht="30" customHeight="1" thickBot="1" x14ac:dyDescent="0.25">
      <c r="A52" s="752"/>
      <c r="B52" s="72" t="s">
        <v>21</v>
      </c>
      <c r="C52" s="275">
        <f>SUM(C47:C51)</f>
        <v>51</v>
      </c>
      <c r="D52" s="275">
        <f t="shared" ref="D52:K52" si="6">SUM(D47:D51)</f>
        <v>0</v>
      </c>
      <c r="E52" s="275">
        <f t="shared" si="6"/>
        <v>3</v>
      </c>
      <c r="F52" s="275">
        <f t="shared" si="6"/>
        <v>3</v>
      </c>
      <c r="G52" s="275">
        <f t="shared" si="6"/>
        <v>57</v>
      </c>
      <c r="H52" s="275">
        <f t="shared" si="6"/>
        <v>18</v>
      </c>
      <c r="I52" s="275">
        <f t="shared" si="6"/>
        <v>3</v>
      </c>
      <c r="J52" s="275">
        <f t="shared" si="6"/>
        <v>1</v>
      </c>
      <c r="K52" s="275">
        <f t="shared" si="6"/>
        <v>4</v>
      </c>
      <c r="L52" s="17" t="s">
        <v>311</v>
      </c>
      <c r="M52" s="752"/>
    </row>
    <row r="53" spans="1:14" ht="30" customHeight="1" thickBot="1" x14ac:dyDescent="0.25">
      <c r="A53" s="385"/>
      <c r="B53" s="411"/>
      <c r="C53" s="312"/>
      <c r="D53" s="312"/>
      <c r="E53" s="312"/>
      <c r="F53" s="312"/>
      <c r="G53" s="312"/>
      <c r="H53" s="312"/>
      <c r="I53" s="312"/>
      <c r="J53" s="312"/>
      <c r="K53" s="312"/>
      <c r="L53" s="14"/>
      <c r="M53" s="385"/>
    </row>
    <row r="54" spans="1:14" ht="30" customHeight="1" thickBot="1" x14ac:dyDescent="0.25">
      <c r="A54" s="498" t="s">
        <v>408</v>
      </c>
      <c r="B54" s="385"/>
      <c r="C54" s="412"/>
      <c r="D54" s="412"/>
      <c r="E54" s="412"/>
      <c r="F54" s="412"/>
      <c r="G54" s="412"/>
      <c r="H54" s="412"/>
      <c r="I54" s="412"/>
      <c r="J54" s="412"/>
      <c r="K54" s="412"/>
      <c r="L54" s="753" t="s">
        <v>409</v>
      </c>
      <c r="M54" s="753"/>
      <c r="N54" s="500"/>
    </row>
    <row r="55" spans="1:14" ht="30" customHeight="1" thickTop="1" x14ac:dyDescent="0.2">
      <c r="A55" s="750" t="s">
        <v>42</v>
      </c>
      <c r="B55" s="750" t="s">
        <v>1</v>
      </c>
      <c r="C55" s="750" t="s">
        <v>78</v>
      </c>
      <c r="D55" s="750"/>
      <c r="E55" s="750"/>
      <c r="F55" s="750"/>
      <c r="G55" s="750"/>
      <c r="H55" s="750"/>
      <c r="I55" s="750" t="s">
        <v>79</v>
      </c>
      <c r="J55" s="750"/>
      <c r="K55" s="750"/>
      <c r="L55" s="750" t="s">
        <v>6</v>
      </c>
      <c r="M55" s="750" t="s">
        <v>152</v>
      </c>
    </row>
    <row r="56" spans="1:14" ht="30" customHeight="1" x14ac:dyDescent="0.2">
      <c r="A56" s="751"/>
      <c r="B56" s="751"/>
      <c r="C56" s="754" t="s">
        <v>80</v>
      </c>
      <c r="D56" s="754"/>
      <c r="E56" s="754"/>
      <c r="F56" s="754"/>
      <c r="G56" s="754"/>
      <c r="H56" s="754"/>
      <c r="I56" s="754" t="s">
        <v>81</v>
      </c>
      <c r="J56" s="754"/>
      <c r="K56" s="754"/>
      <c r="L56" s="751"/>
      <c r="M56" s="751"/>
    </row>
    <row r="57" spans="1:14" ht="30" customHeight="1" x14ac:dyDescent="0.2">
      <c r="A57" s="751"/>
      <c r="B57" s="751"/>
      <c r="C57" s="755" t="s">
        <v>82</v>
      </c>
      <c r="D57" s="755"/>
      <c r="E57" s="755"/>
      <c r="F57" s="755"/>
      <c r="G57" s="755"/>
      <c r="H57" s="64" t="s">
        <v>83</v>
      </c>
      <c r="I57" s="388" t="s">
        <v>51</v>
      </c>
      <c r="J57" s="388" t="s">
        <v>52</v>
      </c>
      <c r="K57" s="388" t="s">
        <v>84</v>
      </c>
      <c r="L57" s="751"/>
      <c r="M57" s="751"/>
    </row>
    <row r="58" spans="1:14" ht="30" customHeight="1" x14ac:dyDescent="0.2">
      <c r="A58" s="751"/>
      <c r="B58" s="751"/>
      <c r="C58" s="756" t="s">
        <v>85</v>
      </c>
      <c r="D58" s="756"/>
      <c r="E58" s="756"/>
      <c r="F58" s="756"/>
      <c r="G58" s="756"/>
      <c r="H58" s="757" t="s">
        <v>86</v>
      </c>
      <c r="I58" s="757" t="s">
        <v>87</v>
      </c>
      <c r="J58" s="757" t="s">
        <v>56</v>
      </c>
      <c r="K58" s="757" t="s">
        <v>22</v>
      </c>
      <c r="L58" s="751"/>
      <c r="M58" s="751"/>
    </row>
    <row r="59" spans="1:14" ht="30" customHeight="1" x14ac:dyDescent="0.2">
      <c r="A59" s="751"/>
      <c r="B59" s="751"/>
      <c r="C59" s="386" t="s">
        <v>88</v>
      </c>
      <c r="D59" s="386" t="s">
        <v>89</v>
      </c>
      <c r="E59" s="386" t="s">
        <v>90</v>
      </c>
      <c r="F59" s="386" t="s">
        <v>19</v>
      </c>
      <c r="G59" s="386" t="s">
        <v>84</v>
      </c>
      <c r="H59" s="757"/>
      <c r="I59" s="757"/>
      <c r="J59" s="757"/>
      <c r="K59" s="757"/>
      <c r="L59" s="751"/>
      <c r="M59" s="751"/>
    </row>
    <row r="60" spans="1:14" ht="42.75" customHeight="1" thickBot="1" x14ac:dyDescent="0.25">
      <c r="A60" s="752"/>
      <c r="B60" s="752"/>
      <c r="C60" s="387" t="s">
        <v>91</v>
      </c>
      <c r="D60" s="68" t="s">
        <v>92</v>
      </c>
      <c r="E60" s="68" t="s">
        <v>93</v>
      </c>
      <c r="F60" s="68" t="s">
        <v>20</v>
      </c>
      <c r="G60" s="69" t="s">
        <v>22</v>
      </c>
      <c r="H60" s="758"/>
      <c r="I60" s="758"/>
      <c r="J60" s="758"/>
      <c r="K60" s="758"/>
      <c r="L60" s="752"/>
      <c r="M60" s="752"/>
    </row>
    <row r="61" spans="1:14" ht="30" customHeight="1" x14ac:dyDescent="0.2">
      <c r="A61" s="759" t="s">
        <v>29</v>
      </c>
      <c r="B61" s="569" t="s">
        <v>11</v>
      </c>
      <c r="C61" s="272">
        <v>0</v>
      </c>
      <c r="D61" s="272">
        <v>0</v>
      </c>
      <c r="E61" s="272">
        <v>1</v>
      </c>
      <c r="F61" s="272">
        <v>2</v>
      </c>
      <c r="G61" s="272">
        <f>SUM(C61:F61)</f>
        <v>3</v>
      </c>
      <c r="H61" s="272">
        <v>2</v>
      </c>
      <c r="I61" s="272">
        <v>0</v>
      </c>
      <c r="J61" s="272">
        <v>0</v>
      </c>
      <c r="K61" s="272">
        <f>SUM(I61:J61)</f>
        <v>0</v>
      </c>
      <c r="L61" s="70" t="s">
        <v>12</v>
      </c>
      <c r="M61" s="759" t="s">
        <v>160</v>
      </c>
    </row>
    <row r="62" spans="1:14" ht="30" customHeight="1" x14ac:dyDescent="0.2">
      <c r="A62" s="751"/>
      <c r="B62" s="570" t="s">
        <v>13</v>
      </c>
      <c r="C62" s="272">
        <v>0</v>
      </c>
      <c r="D62" s="272">
        <v>0</v>
      </c>
      <c r="E62" s="272">
        <v>0</v>
      </c>
      <c r="F62" s="272">
        <v>0</v>
      </c>
      <c r="G62" s="272">
        <f>SUM(C62:F62)</f>
        <v>0</v>
      </c>
      <c r="H62" s="272">
        <v>0</v>
      </c>
      <c r="I62" s="272">
        <v>0</v>
      </c>
      <c r="J62" s="272">
        <v>0</v>
      </c>
      <c r="K62" s="272">
        <f>SUM(I62:J62)</f>
        <v>0</v>
      </c>
      <c r="L62" s="70" t="s">
        <v>309</v>
      </c>
      <c r="M62" s="751"/>
    </row>
    <row r="63" spans="1:14" ht="30" customHeight="1" x14ac:dyDescent="0.2">
      <c r="A63" s="751"/>
      <c r="B63" s="569" t="s">
        <v>15</v>
      </c>
      <c r="C63" s="272">
        <v>4</v>
      </c>
      <c r="D63" s="272">
        <v>0</v>
      </c>
      <c r="E63" s="272">
        <v>1</v>
      </c>
      <c r="F63" s="272">
        <v>1</v>
      </c>
      <c r="G63" s="272">
        <f>SUM(C63:F63)</f>
        <v>6</v>
      </c>
      <c r="H63" s="272">
        <v>2</v>
      </c>
      <c r="I63" s="272">
        <v>0</v>
      </c>
      <c r="J63" s="272">
        <v>2</v>
      </c>
      <c r="K63" s="272">
        <f>SUM(I63:J63)</f>
        <v>2</v>
      </c>
      <c r="L63" s="70" t="s">
        <v>16</v>
      </c>
      <c r="M63" s="751"/>
    </row>
    <row r="64" spans="1:14" ht="30" customHeight="1" x14ac:dyDescent="0.2">
      <c r="A64" s="751"/>
      <c r="B64" s="571" t="s">
        <v>17</v>
      </c>
      <c r="C64" s="273">
        <v>0</v>
      </c>
      <c r="D64" s="273">
        <v>0</v>
      </c>
      <c r="E64" s="273">
        <v>0</v>
      </c>
      <c r="F64" s="273">
        <v>0</v>
      </c>
      <c r="G64" s="272">
        <f>SUM(C64:F64)</f>
        <v>0</v>
      </c>
      <c r="H64" s="273">
        <v>0</v>
      </c>
      <c r="I64" s="273">
        <v>0</v>
      </c>
      <c r="J64" s="273">
        <v>0</v>
      </c>
      <c r="K64" s="272">
        <f>SUM(I64:J64)</f>
        <v>0</v>
      </c>
      <c r="L64" s="70" t="s">
        <v>18</v>
      </c>
      <c r="M64" s="751"/>
    </row>
    <row r="65" spans="1:13" ht="30" customHeight="1" x14ac:dyDescent="0.2">
      <c r="A65" s="751"/>
      <c r="B65" s="572" t="s">
        <v>19</v>
      </c>
      <c r="C65" s="274">
        <v>1</v>
      </c>
      <c r="D65" s="274">
        <v>0</v>
      </c>
      <c r="E65" s="274">
        <v>0</v>
      </c>
      <c r="F65" s="274">
        <v>1</v>
      </c>
      <c r="G65" s="272">
        <f>SUM(C65:F65)</f>
        <v>2</v>
      </c>
      <c r="H65" s="274">
        <v>1</v>
      </c>
      <c r="I65" s="274">
        <v>0</v>
      </c>
      <c r="J65" s="274">
        <v>0</v>
      </c>
      <c r="K65" s="272">
        <f>SUM(I65:J65)</f>
        <v>0</v>
      </c>
      <c r="L65" s="71" t="s">
        <v>20</v>
      </c>
      <c r="M65" s="751"/>
    </row>
    <row r="66" spans="1:13" ht="30" customHeight="1" thickBot="1" x14ac:dyDescent="0.25">
      <c r="A66" s="752"/>
      <c r="B66" s="72" t="s">
        <v>21</v>
      </c>
      <c r="C66" s="275">
        <f>SUM(C61:C65)</f>
        <v>5</v>
      </c>
      <c r="D66" s="275">
        <f t="shared" ref="D66:K66" si="7">SUM(D61:D65)</f>
        <v>0</v>
      </c>
      <c r="E66" s="275">
        <f t="shared" si="7"/>
        <v>2</v>
      </c>
      <c r="F66" s="275">
        <f t="shared" si="7"/>
        <v>4</v>
      </c>
      <c r="G66" s="275">
        <f t="shared" si="7"/>
        <v>11</v>
      </c>
      <c r="H66" s="275">
        <f t="shared" si="7"/>
        <v>5</v>
      </c>
      <c r="I66" s="275">
        <f t="shared" si="7"/>
        <v>0</v>
      </c>
      <c r="J66" s="275">
        <f t="shared" si="7"/>
        <v>2</v>
      </c>
      <c r="K66" s="275">
        <f t="shared" si="7"/>
        <v>2</v>
      </c>
      <c r="L66" s="17" t="s">
        <v>311</v>
      </c>
      <c r="M66" s="752"/>
    </row>
    <row r="67" spans="1:13" ht="30" customHeight="1" x14ac:dyDescent="0.2">
      <c r="A67" s="759" t="s">
        <v>30</v>
      </c>
      <c r="B67" s="569" t="s">
        <v>11</v>
      </c>
      <c r="C67" s="250" t="s">
        <v>371</v>
      </c>
      <c r="D67" s="250" t="s">
        <v>371</v>
      </c>
      <c r="E67" s="250" t="s">
        <v>371</v>
      </c>
      <c r="F67" s="250" t="s">
        <v>371</v>
      </c>
      <c r="G67" s="250" t="s">
        <v>371</v>
      </c>
      <c r="H67" s="250" t="s">
        <v>371</v>
      </c>
      <c r="I67" s="250" t="s">
        <v>371</v>
      </c>
      <c r="J67" s="250" t="s">
        <v>371</v>
      </c>
      <c r="K67" s="250" t="s">
        <v>371</v>
      </c>
      <c r="L67" s="70" t="s">
        <v>12</v>
      </c>
      <c r="M67" s="759" t="s">
        <v>161</v>
      </c>
    </row>
    <row r="68" spans="1:13" ht="30" customHeight="1" x14ac:dyDescent="0.2">
      <c r="A68" s="751"/>
      <c r="B68" s="570" t="s">
        <v>13</v>
      </c>
      <c r="C68" s="250" t="s">
        <v>371</v>
      </c>
      <c r="D68" s="250" t="s">
        <v>371</v>
      </c>
      <c r="E68" s="250" t="s">
        <v>371</v>
      </c>
      <c r="F68" s="250" t="s">
        <v>371</v>
      </c>
      <c r="G68" s="250" t="s">
        <v>371</v>
      </c>
      <c r="H68" s="250" t="s">
        <v>371</v>
      </c>
      <c r="I68" s="250" t="s">
        <v>371</v>
      </c>
      <c r="J68" s="250" t="s">
        <v>371</v>
      </c>
      <c r="K68" s="250" t="s">
        <v>371</v>
      </c>
      <c r="L68" s="70" t="s">
        <v>309</v>
      </c>
      <c r="M68" s="751"/>
    </row>
    <row r="69" spans="1:13" ht="30" customHeight="1" x14ac:dyDescent="0.2">
      <c r="A69" s="751"/>
      <c r="B69" s="569" t="s">
        <v>15</v>
      </c>
      <c r="C69" s="250" t="s">
        <v>371</v>
      </c>
      <c r="D69" s="250" t="s">
        <v>371</v>
      </c>
      <c r="E69" s="250" t="s">
        <v>371</v>
      </c>
      <c r="F69" s="250" t="s">
        <v>371</v>
      </c>
      <c r="G69" s="250" t="s">
        <v>371</v>
      </c>
      <c r="H69" s="250" t="s">
        <v>371</v>
      </c>
      <c r="I69" s="250" t="s">
        <v>371</v>
      </c>
      <c r="J69" s="250" t="s">
        <v>371</v>
      </c>
      <c r="K69" s="250" t="s">
        <v>371</v>
      </c>
      <c r="L69" s="70" t="s">
        <v>16</v>
      </c>
      <c r="M69" s="751"/>
    </row>
    <row r="70" spans="1:13" ht="30" customHeight="1" x14ac:dyDescent="0.2">
      <c r="A70" s="751"/>
      <c r="B70" s="571" t="s">
        <v>17</v>
      </c>
      <c r="C70" s="250" t="s">
        <v>371</v>
      </c>
      <c r="D70" s="250" t="s">
        <v>371</v>
      </c>
      <c r="E70" s="250" t="s">
        <v>371</v>
      </c>
      <c r="F70" s="250" t="s">
        <v>371</v>
      </c>
      <c r="G70" s="250" t="s">
        <v>371</v>
      </c>
      <c r="H70" s="250" t="s">
        <v>371</v>
      </c>
      <c r="I70" s="250" t="s">
        <v>371</v>
      </c>
      <c r="J70" s="250" t="s">
        <v>371</v>
      </c>
      <c r="K70" s="250" t="s">
        <v>371</v>
      </c>
      <c r="L70" s="70" t="s">
        <v>18</v>
      </c>
      <c r="M70" s="751"/>
    </row>
    <row r="71" spans="1:13" ht="30" customHeight="1" x14ac:dyDescent="0.2">
      <c r="A71" s="751"/>
      <c r="B71" s="572" t="s">
        <v>19</v>
      </c>
      <c r="C71" s="250" t="s">
        <v>371</v>
      </c>
      <c r="D71" s="250" t="s">
        <v>371</v>
      </c>
      <c r="E71" s="250" t="s">
        <v>371</v>
      </c>
      <c r="F71" s="250" t="s">
        <v>371</v>
      </c>
      <c r="G71" s="250" t="s">
        <v>371</v>
      </c>
      <c r="H71" s="250" t="s">
        <v>371</v>
      </c>
      <c r="I71" s="250" t="s">
        <v>371</v>
      </c>
      <c r="J71" s="250" t="s">
        <v>371</v>
      </c>
      <c r="K71" s="250" t="s">
        <v>371</v>
      </c>
      <c r="L71" s="71" t="s">
        <v>20</v>
      </c>
      <c r="M71" s="751"/>
    </row>
    <row r="72" spans="1:13" ht="30" customHeight="1" thickBot="1" x14ac:dyDescent="0.25">
      <c r="A72" s="752"/>
      <c r="B72" s="72" t="s">
        <v>21</v>
      </c>
      <c r="C72" s="253" t="s">
        <v>371</v>
      </c>
      <c r="D72" s="253" t="s">
        <v>371</v>
      </c>
      <c r="E72" s="253" t="s">
        <v>371</v>
      </c>
      <c r="F72" s="253" t="s">
        <v>371</v>
      </c>
      <c r="G72" s="253" t="s">
        <v>371</v>
      </c>
      <c r="H72" s="253" t="s">
        <v>371</v>
      </c>
      <c r="I72" s="253" t="s">
        <v>371</v>
      </c>
      <c r="J72" s="253" t="s">
        <v>371</v>
      </c>
      <c r="K72" s="253" t="s">
        <v>371</v>
      </c>
      <c r="L72" s="17" t="s">
        <v>311</v>
      </c>
      <c r="M72" s="752"/>
    </row>
    <row r="73" spans="1:13" ht="30" customHeight="1" x14ac:dyDescent="0.2">
      <c r="A73" s="759" t="s">
        <v>95</v>
      </c>
      <c r="B73" s="686" t="s">
        <v>11</v>
      </c>
      <c r="C73" s="314">
        <v>0</v>
      </c>
      <c r="D73" s="314">
        <v>0</v>
      </c>
      <c r="E73" s="314">
        <v>1</v>
      </c>
      <c r="F73" s="314">
        <v>2</v>
      </c>
      <c r="G73" s="314">
        <f>SUM(C73:F73)</f>
        <v>3</v>
      </c>
      <c r="H73" s="314">
        <v>3</v>
      </c>
      <c r="I73" s="314">
        <v>0</v>
      </c>
      <c r="J73" s="314">
        <v>0</v>
      </c>
      <c r="K73" s="314">
        <f>SUM(I73:J73)</f>
        <v>0</v>
      </c>
      <c r="L73" s="687" t="s">
        <v>12</v>
      </c>
      <c r="M73" s="759" t="s">
        <v>312</v>
      </c>
    </row>
    <row r="74" spans="1:13" ht="30" customHeight="1" x14ac:dyDescent="0.2">
      <c r="A74" s="751"/>
      <c r="B74" s="570" t="s">
        <v>13</v>
      </c>
      <c r="C74" s="313">
        <v>0</v>
      </c>
      <c r="D74" s="313">
        <v>0</v>
      </c>
      <c r="E74" s="313">
        <v>0</v>
      </c>
      <c r="F74" s="313">
        <v>0</v>
      </c>
      <c r="G74" s="272">
        <f>SUM(C74:F74)</f>
        <v>0</v>
      </c>
      <c r="H74" s="313">
        <v>0</v>
      </c>
      <c r="I74" s="313">
        <v>0</v>
      </c>
      <c r="J74" s="313">
        <v>0</v>
      </c>
      <c r="K74" s="272">
        <f>SUM(I74:J74)</f>
        <v>0</v>
      </c>
      <c r="L74" s="70" t="s">
        <v>309</v>
      </c>
      <c r="M74" s="751"/>
    </row>
    <row r="75" spans="1:13" ht="30" customHeight="1" x14ac:dyDescent="0.2">
      <c r="A75" s="751"/>
      <c r="B75" s="569" t="s">
        <v>15</v>
      </c>
      <c r="C75" s="272">
        <v>10</v>
      </c>
      <c r="D75" s="272">
        <v>0</v>
      </c>
      <c r="E75" s="272">
        <v>0</v>
      </c>
      <c r="F75" s="272">
        <v>1</v>
      </c>
      <c r="G75" s="272">
        <f>SUM(C75:F75)</f>
        <v>11</v>
      </c>
      <c r="H75" s="272">
        <v>11</v>
      </c>
      <c r="I75" s="272">
        <v>1</v>
      </c>
      <c r="J75" s="272">
        <v>4</v>
      </c>
      <c r="K75" s="272">
        <f>SUM(I75:J75)</f>
        <v>5</v>
      </c>
      <c r="L75" s="70" t="s">
        <v>16</v>
      </c>
      <c r="M75" s="751"/>
    </row>
    <row r="76" spans="1:13" ht="30" customHeight="1" x14ac:dyDescent="0.2">
      <c r="A76" s="751"/>
      <c r="B76" s="571" t="s">
        <v>17</v>
      </c>
      <c r="C76" s="273">
        <v>0</v>
      </c>
      <c r="D76" s="273">
        <v>0</v>
      </c>
      <c r="E76" s="273">
        <v>0</v>
      </c>
      <c r="F76" s="273">
        <v>0</v>
      </c>
      <c r="G76" s="272">
        <f>SUM(C76:F76)</f>
        <v>0</v>
      </c>
      <c r="H76" s="273">
        <v>0</v>
      </c>
      <c r="I76" s="273">
        <v>0</v>
      </c>
      <c r="J76" s="273">
        <v>0</v>
      </c>
      <c r="K76" s="272">
        <f>SUM(I76:J76)</f>
        <v>0</v>
      </c>
      <c r="L76" s="70" t="s">
        <v>18</v>
      </c>
      <c r="M76" s="751"/>
    </row>
    <row r="77" spans="1:13" ht="30" customHeight="1" x14ac:dyDescent="0.2">
      <c r="A77" s="751"/>
      <c r="B77" s="572" t="s">
        <v>19</v>
      </c>
      <c r="C77" s="274">
        <v>0</v>
      </c>
      <c r="D77" s="274">
        <v>0</v>
      </c>
      <c r="E77" s="274">
        <v>0</v>
      </c>
      <c r="F77" s="274">
        <v>0</v>
      </c>
      <c r="G77" s="272">
        <f>SUM(C77:F77)</f>
        <v>0</v>
      </c>
      <c r="H77" s="274">
        <v>0</v>
      </c>
      <c r="I77" s="274">
        <v>0</v>
      </c>
      <c r="J77" s="274">
        <v>0</v>
      </c>
      <c r="K77" s="272">
        <f>SUM(I77:J77)</f>
        <v>0</v>
      </c>
      <c r="L77" s="71" t="s">
        <v>20</v>
      </c>
      <c r="M77" s="751"/>
    </row>
    <row r="78" spans="1:13" ht="30" customHeight="1" thickBot="1" x14ac:dyDescent="0.25">
      <c r="A78" s="752"/>
      <c r="B78" s="72" t="s">
        <v>21</v>
      </c>
      <c r="C78" s="275">
        <f>SUM(C73:C77)</f>
        <v>10</v>
      </c>
      <c r="D78" s="275">
        <f t="shared" ref="D78:K78" si="8">SUM(D73:D77)</f>
        <v>0</v>
      </c>
      <c r="E78" s="275">
        <f t="shared" si="8"/>
        <v>1</v>
      </c>
      <c r="F78" s="275">
        <f t="shared" si="8"/>
        <v>3</v>
      </c>
      <c r="G78" s="275">
        <f t="shared" si="8"/>
        <v>14</v>
      </c>
      <c r="H78" s="275">
        <f t="shared" si="8"/>
        <v>14</v>
      </c>
      <c r="I78" s="275">
        <f t="shared" si="8"/>
        <v>1</v>
      </c>
      <c r="J78" s="275">
        <f t="shared" si="8"/>
        <v>4</v>
      </c>
      <c r="K78" s="275">
        <f t="shared" si="8"/>
        <v>5</v>
      </c>
      <c r="L78" s="17" t="s">
        <v>311</v>
      </c>
      <c r="M78" s="752"/>
    </row>
    <row r="79" spans="1:13" ht="34.5" customHeight="1" thickBot="1" x14ac:dyDescent="0.25">
      <c r="A79" s="498" t="s">
        <v>408</v>
      </c>
      <c r="B79" s="573"/>
      <c r="C79" s="574"/>
      <c r="D79" s="574"/>
      <c r="E79" s="574"/>
      <c r="F79" s="574"/>
      <c r="G79" s="574"/>
      <c r="H79" s="574"/>
      <c r="I79" s="574"/>
      <c r="J79" s="574"/>
      <c r="K79" s="574"/>
      <c r="L79" s="753" t="s">
        <v>409</v>
      </c>
      <c r="M79" s="753"/>
    </row>
    <row r="80" spans="1:13" ht="30" customHeight="1" thickTop="1" x14ac:dyDescent="0.2">
      <c r="A80" s="750" t="s">
        <v>42</v>
      </c>
      <c r="B80" s="750" t="s">
        <v>1</v>
      </c>
      <c r="C80" s="750" t="s">
        <v>78</v>
      </c>
      <c r="D80" s="750"/>
      <c r="E80" s="750"/>
      <c r="F80" s="750"/>
      <c r="G80" s="750"/>
      <c r="H80" s="750"/>
      <c r="I80" s="750" t="s">
        <v>79</v>
      </c>
      <c r="J80" s="750"/>
      <c r="K80" s="750"/>
      <c r="L80" s="750" t="s">
        <v>6</v>
      </c>
      <c r="M80" s="750" t="s">
        <v>152</v>
      </c>
    </row>
    <row r="81" spans="1:13" ht="30" customHeight="1" x14ac:dyDescent="0.2">
      <c r="A81" s="751"/>
      <c r="B81" s="751"/>
      <c r="C81" s="754" t="s">
        <v>80</v>
      </c>
      <c r="D81" s="754"/>
      <c r="E81" s="754"/>
      <c r="F81" s="754"/>
      <c r="G81" s="754"/>
      <c r="H81" s="754"/>
      <c r="I81" s="754" t="s">
        <v>81</v>
      </c>
      <c r="J81" s="754"/>
      <c r="K81" s="754"/>
      <c r="L81" s="751"/>
      <c r="M81" s="751"/>
    </row>
    <row r="82" spans="1:13" ht="30" customHeight="1" x14ac:dyDescent="0.2">
      <c r="A82" s="751"/>
      <c r="B82" s="751"/>
      <c r="C82" s="755" t="s">
        <v>82</v>
      </c>
      <c r="D82" s="755"/>
      <c r="E82" s="755"/>
      <c r="F82" s="755"/>
      <c r="G82" s="755"/>
      <c r="H82" s="64" t="s">
        <v>83</v>
      </c>
      <c r="I82" s="388" t="s">
        <v>51</v>
      </c>
      <c r="J82" s="388" t="s">
        <v>52</v>
      </c>
      <c r="K82" s="388" t="s">
        <v>84</v>
      </c>
      <c r="L82" s="751"/>
      <c r="M82" s="751"/>
    </row>
    <row r="83" spans="1:13" ht="30" customHeight="1" x14ac:dyDescent="0.2">
      <c r="A83" s="751"/>
      <c r="B83" s="751"/>
      <c r="C83" s="756" t="s">
        <v>85</v>
      </c>
      <c r="D83" s="756"/>
      <c r="E83" s="756"/>
      <c r="F83" s="756"/>
      <c r="G83" s="756"/>
      <c r="H83" s="757" t="s">
        <v>86</v>
      </c>
      <c r="I83" s="757" t="s">
        <v>87</v>
      </c>
      <c r="J83" s="757" t="s">
        <v>56</v>
      </c>
      <c r="K83" s="757" t="s">
        <v>22</v>
      </c>
      <c r="L83" s="751"/>
      <c r="M83" s="751"/>
    </row>
    <row r="84" spans="1:13" ht="30" customHeight="1" x14ac:dyDescent="0.2">
      <c r="A84" s="751"/>
      <c r="B84" s="751"/>
      <c r="C84" s="386" t="s">
        <v>88</v>
      </c>
      <c r="D84" s="386" t="s">
        <v>89</v>
      </c>
      <c r="E84" s="386" t="s">
        <v>90</v>
      </c>
      <c r="F84" s="386" t="s">
        <v>19</v>
      </c>
      <c r="G84" s="386" t="s">
        <v>84</v>
      </c>
      <c r="H84" s="757"/>
      <c r="I84" s="757"/>
      <c r="J84" s="757"/>
      <c r="K84" s="757"/>
      <c r="L84" s="751"/>
      <c r="M84" s="751"/>
    </row>
    <row r="85" spans="1:13" ht="37.5" customHeight="1" thickBot="1" x14ac:dyDescent="0.25">
      <c r="A85" s="752"/>
      <c r="B85" s="752"/>
      <c r="C85" s="387" t="s">
        <v>91</v>
      </c>
      <c r="D85" s="68" t="s">
        <v>92</v>
      </c>
      <c r="E85" s="68" t="s">
        <v>93</v>
      </c>
      <c r="F85" s="68" t="s">
        <v>20</v>
      </c>
      <c r="G85" s="69" t="s">
        <v>22</v>
      </c>
      <c r="H85" s="758"/>
      <c r="I85" s="758"/>
      <c r="J85" s="758"/>
      <c r="K85" s="758"/>
      <c r="L85" s="752"/>
      <c r="M85" s="752"/>
    </row>
    <row r="86" spans="1:13" ht="30" customHeight="1" x14ac:dyDescent="0.2">
      <c r="A86" s="759" t="s">
        <v>32</v>
      </c>
      <c r="B86" s="569" t="s">
        <v>11</v>
      </c>
      <c r="C86" s="272">
        <v>0</v>
      </c>
      <c r="D86" s="272">
        <v>0</v>
      </c>
      <c r="E86" s="272">
        <v>1</v>
      </c>
      <c r="F86" s="272">
        <v>4</v>
      </c>
      <c r="G86" s="272">
        <f>SUM(C86:F86)</f>
        <v>5</v>
      </c>
      <c r="H86" s="272">
        <v>5</v>
      </c>
      <c r="I86" s="272">
        <v>0</v>
      </c>
      <c r="J86" s="272">
        <v>0</v>
      </c>
      <c r="K86" s="272">
        <f>SUM(I86:J86)</f>
        <v>0</v>
      </c>
      <c r="L86" s="70" t="s">
        <v>12</v>
      </c>
      <c r="M86" s="759" t="s">
        <v>166</v>
      </c>
    </row>
    <row r="87" spans="1:13" ht="30" customHeight="1" x14ac:dyDescent="0.2">
      <c r="A87" s="751"/>
      <c r="B87" s="570" t="s">
        <v>13</v>
      </c>
      <c r="C87" s="272">
        <v>0</v>
      </c>
      <c r="D87" s="272">
        <v>0</v>
      </c>
      <c r="E87" s="272">
        <v>0</v>
      </c>
      <c r="F87" s="272">
        <v>0</v>
      </c>
      <c r="G87" s="272">
        <f>SUM(C87:F87)</f>
        <v>0</v>
      </c>
      <c r="H87" s="272">
        <v>0</v>
      </c>
      <c r="I87" s="272">
        <v>0</v>
      </c>
      <c r="J87" s="272">
        <v>0</v>
      </c>
      <c r="K87" s="272">
        <f>SUM(I87:J87)</f>
        <v>0</v>
      </c>
      <c r="L87" s="70" t="s">
        <v>309</v>
      </c>
      <c r="M87" s="751"/>
    </row>
    <row r="88" spans="1:13" ht="30" customHeight="1" x14ac:dyDescent="0.2">
      <c r="A88" s="751"/>
      <c r="B88" s="569" t="s">
        <v>15</v>
      </c>
      <c r="C88" s="272">
        <v>18</v>
      </c>
      <c r="D88" s="272">
        <v>2</v>
      </c>
      <c r="E88" s="272">
        <v>5</v>
      </c>
      <c r="F88" s="272">
        <v>1</v>
      </c>
      <c r="G88" s="272">
        <f>SUM(C88:F88)</f>
        <v>26</v>
      </c>
      <c r="H88" s="272">
        <v>14</v>
      </c>
      <c r="I88" s="272">
        <v>0</v>
      </c>
      <c r="J88" s="272">
        <v>2</v>
      </c>
      <c r="K88" s="272">
        <f>SUM(I88:J88)</f>
        <v>2</v>
      </c>
      <c r="L88" s="70" t="s">
        <v>16</v>
      </c>
      <c r="M88" s="751"/>
    </row>
    <row r="89" spans="1:13" ht="30" customHeight="1" x14ac:dyDescent="0.2">
      <c r="A89" s="751"/>
      <c r="B89" s="571" t="s">
        <v>17</v>
      </c>
      <c r="C89" s="273">
        <v>0</v>
      </c>
      <c r="D89" s="273">
        <v>0</v>
      </c>
      <c r="E89" s="273">
        <v>0</v>
      </c>
      <c r="F89" s="273">
        <v>0</v>
      </c>
      <c r="G89" s="272">
        <f>SUM(C89:F89)</f>
        <v>0</v>
      </c>
      <c r="H89" s="273">
        <v>0</v>
      </c>
      <c r="I89" s="273">
        <v>0</v>
      </c>
      <c r="J89" s="273">
        <v>0</v>
      </c>
      <c r="K89" s="272">
        <f>SUM(I89:J89)</f>
        <v>0</v>
      </c>
      <c r="L89" s="70" t="s">
        <v>18</v>
      </c>
      <c r="M89" s="751"/>
    </row>
    <row r="90" spans="1:13" ht="30" customHeight="1" x14ac:dyDescent="0.2">
      <c r="A90" s="751"/>
      <c r="B90" s="572" t="s">
        <v>19</v>
      </c>
      <c r="C90" s="274">
        <v>0</v>
      </c>
      <c r="D90" s="274">
        <v>0</v>
      </c>
      <c r="E90" s="274">
        <v>0</v>
      </c>
      <c r="F90" s="274">
        <v>0</v>
      </c>
      <c r="G90" s="272">
        <f>SUM(C90:F90)</f>
        <v>0</v>
      </c>
      <c r="H90" s="274">
        <v>0</v>
      </c>
      <c r="I90" s="274">
        <v>0</v>
      </c>
      <c r="J90" s="274">
        <v>0</v>
      </c>
      <c r="K90" s="272">
        <f>SUM(I90:J90)</f>
        <v>0</v>
      </c>
      <c r="L90" s="71" t="s">
        <v>20</v>
      </c>
      <c r="M90" s="751"/>
    </row>
    <row r="91" spans="1:13" ht="30" customHeight="1" thickBot="1" x14ac:dyDescent="0.25">
      <c r="A91" s="752"/>
      <c r="B91" s="72" t="s">
        <v>21</v>
      </c>
      <c r="C91" s="275">
        <f>SUM(C86:C90)</f>
        <v>18</v>
      </c>
      <c r="D91" s="275">
        <f t="shared" ref="D91:K91" si="9">SUM(D86:D90)</f>
        <v>2</v>
      </c>
      <c r="E91" s="275">
        <f t="shared" si="9"/>
        <v>6</v>
      </c>
      <c r="F91" s="275">
        <f t="shared" si="9"/>
        <v>5</v>
      </c>
      <c r="G91" s="275">
        <f t="shared" si="9"/>
        <v>31</v>
      </c>
      <c r="H91" s="275">
        <f t="shared" si="9"/>
        <v>19</v>
      </c>
      <c r="I91" s="275">
        <f t="shared" si="9"/>
        <v>0</v>
      </c>
      <c r="J91" s="275">
        <f t="shared" si="9"/>
        <v>2</v>
      </c>
      <c r="K91" s="275">
        <f t="shared" si="9"/>
        <v>2</v>
      </c>
      <c r="L91" s="17" t="s">
        <v>311</v>
      </c>
      <c r="M91" s="752"/>
    </row>
    <row r="92" spans="1:13" ht="30" customHeight="1" x14ac:dyDescent="0.2">
      <c r="A92" s="759" t="s">
        <v>77</v>
      </c>
      <c r="B92" s="569" t="s">
        <v>11</v>
      </c>
      <c r="C92" s="272">
        <v>0</v>
      </c>
      <c r="D92" s="272">
        <v>0</v>
      </c>
      <c r="E92" s="272">
        <v>0</v>
      </c>
      <c r="F92" s="272">
        <v>3</v>
      </c>
      <c r="G92" s="272">
        <f>SUM(C92:F92)</f>
        <v>3</v>
      </c>
      <c r="H92" s="272">
        <v>3</v>
      </c>
      <c r="I92" s="272">
        <v>0</v>
      </c>
      <c r="J92" s="272">
        <v>0</v>
      </c>
      <c r="K92" s="272">
        <f>SUM(I92:J92)</f>
        <v>0</v>
      </c>
      <c r="L92" s="70" t="s">
        <v>12</v>
      </c>
      <c r="M92" s="759" t="s">
        <v>377</v>
      </c>
    </row>
    <row r="93" spans="1:13" ht="30" customHeight="1" x14ac:dyDescent="0.2">
      <c r="A93" s="751"/>
      <c r="B93" s="570" t="s">
        <v>13</v>
      </c>
      <c r="C93" s="272">
        <v>0</v>
      </c>
      <c r="D93" s="272">
        <v>0</v>
      </c>
      <c r="E93" s="272">
        <v>0</v>
      </c>
      <c r="F93" s="272">
        <v>0</v>
      </c>
      <c r="G93" s="272">
        <f>SUM(C93:F93)</f>
        <v>0</v>
      </c>
      <c r="H93" s="272">
        <v>0</v>
      </c>
      <c r="I93" s="272">
        <v>0</v>
      </c>
      <c r="J93" s="272">
        <v>0</v>
      </c>
      <c r="K93" s="272">
        <f>SUM(I93:J93)</f>
        <v>0</v>
      </c>
      <c r="L93" s="70" t="s">
        <v>309</v>
      </c>
      <c r="M93" s="751"/>
    </row>
    <row r="94" spans="1:13" ht="30" customHeight="1" x14ac:dyDescent="0.2">
      <c r="A94" s="751"/>
      <c r="B94" s="569" t="s">
        <v>15</v>
      </c>
      <c r="C94" s="272">
        <v>12</v>
      </c>
      <c r="D94" s="272">
        <v>0</v>
      </c>
      <c r="E94" s="272">
        <v>0</v>
      </c>
      <c r="F94" s="272">
        <v>0</v>
      </c>
      <c r="G94" s="272">
        <f>SUM(C94:F94)</f>
        <v>12</v>
      </c>
      <c r="H94" s="272">
        <v>9</v>
      </c>
      <c r="I94" s="272">
        <v>1</v>
      </c>
      <c r="J94" s="272">
        <v>5</v>
      </c>
      <c r="K94" s="272">
        <f>SUM(I94:J94)</f>
        <v>6</v>
      </c>
      <c r="L94" s="70" t="s">
        <v>16</v>
      </c>
      <c r="M94" s="751"/>
    </row>
    <row r="95" spans="1:13" ht="30" customHeight="1" x14ac:dyDescent="0.2">
      <c r="A95" s="751"/>
      <c r="B95" s="571" t="s">
        <v>17</v>
      </c>
      <c r="C95" s="273">
        <v>0</v>
      </c>
      <c r="D95" s="273">
        <v>0</v>
      </c>
      <c r="E95" s="273">
        <v>0</v>
      </c>
      <c r="F95" s="273">
        <v>0</v>
      </c>
      <c r="G95" s="272">
        <f>SUM(C95:F95)</f>
        <v>0</v>
      </c>
      <c r="H95" s="273">
        <v>0</v>
      </c>
      <c r="I95" s="273">
        <v>0</v>
      </c>
      <c r="J95" s="273">
        <v>0</v>
      </c>
      <c r="K95" s="272">
        <f>SUM(I95:J95)</f>
        <v>0</v>
      </c>
      <c r="L95" s="70" t="s">
        <v>18</v>
      </c>
      <c r="M95" s="751"/>
    </row>
    <row r="96" spans="1:13" ht="30" customHeight="1" x14ac:dyDescent="0.2">
      <c r="A96" s="751"/>
      <c r="B96" s="572" t="s">
        <v>19</v>
      </c>
      <c r="C96" s="274">
        <v>0</v>
      </c>
      <c r="D96" s="274">
        <v>0</v>
      </c>
      <c r="E96" s="274">
        <v>0</v>
      </c>
      <c r="F96" s="274">
        <v>0</v>
      </c>
      <c r="G96" s="272">
        <f>SUM(C96:F96)</f>
        <v>0</v>
      </c>
      <c r="H96" s="274">
        <v>0</v>
      </c>
      <c r="I96" s="274">
        <v>0</v>
      </c>
      <c r="J96" s="274">
        <v>0</v>
      </c>
      <c r="K96" s="272">
        <f>SUM(I96:J96)</f>
        <v>0</v>
      </c>
      <c r="L96" s="71" t="s">
        <v>20</v>
      </c>
      <c r="M96" s="751"/>
    </row>
    <row r="97" spans="1:13" ht="30" customHeight="1" thickBot="1" x14ac:dyDescent="0.25">
      <c r="A97" s="752"/>
      <c r="B97" s="72" t="s">
        <v>21</v>
      </c>
      <c r="C97" s="275">
        <f>SUM(C92:C96)</f>
        <v>12</v>
      </c>
      <c r="D97" s="275">
        <f t="shared" ref="D97:K97" si="10">SUM(D92:D96)</f>
        <v>0</v>
      </c>
      <c r="E97" s="275">
        <f t="shared" si="10"/>
        <v>0</v>
      </c>
      <c r="F97" s="275">
        <f t="shared" si="10"/>
        <v>3</v>
      </c>
      <c r="G97" s="275">
        <f t="shared" si="10"/>
        <v>15</v>
      </c>
      <c r="H97" s="275">
        <f t="shared" si="10"/>
        <v>12</v>
      </c>
      <c r="I97" s="275">
        <f t="shared" si="10"/>
        <v>1</v>
      </c>
      <c r="J97" s="275">
        <f t="shared" si="10"/>
        <v>5</v>
      </c>
      <c r="K97" s="275">
        <f t="shared" si="10"/>
        <v>6</v>
      </c>
      <c r="L97" s="17" t="s">
        <v>311</v>
      </c>
      <c r="M97" s="752"/>
    </row>
    <row r="98" spans="1:13" ht="30" customHeight="1" x14ac:dyDescent="0.2">
      <c r="A98" s="759" t="s">
        <v>60</v>
      </c>
      <c r="B98" s="686" t="s">
        <v>11</v>
      </c>
      <c r="C98" s="314">
        <v>0</v>
      </c>
      <c r="D98" s="314">
        <v>0</v>
      </c>
      <c r="E98" s="314">
        <v>3</v>
      </c>
      <c r="F98" s="314">
        <v>0</v>
      </c>
      <c r="G98" s="314">
        <f>SUM(C98:F98)</f>
        <v>3</v>
      </c>
      <c r="H98" s="314">
        <v>2</v>
      </c>
      <c r="I98" s="314">
        <v>0</v>
      </c>
      <c r="J98" s="314">
        <v>0</v>
      </c>
      <c r="K98" s="314">
        <f>SUM(I98:J98)</f>
        <v>0</v>
      </c>
      <c r="L98" s="687" t="s">
        <v>12</v>
      </c>
      <c r="M98" s="759" t="s">
        <v>314</v>
      </c>
    </row>
    <row r="99" spans="1:13" ht="30" customHeight="1" x14ac:dyDescent="0.2">
      <c r="A99" s="751"/>
      <c r="B99" s="570" t="s">
        <v>13</v>
      </c>
      <c r="C99" s="272">
        <v>0</v>
      </c>
      <c r="D99" s="272">
        <v>0</v>
      </c>
      <c r="E99" s="272">
        <v>0</v>
      </c>
      <c r="F99" s="272">
        <v>0</v>
      </c>
      <c r="G99" s="272">
        <f>SUM(C99:F99)</f>
        <v>0</v>
      </c>
      <c r="H99" s="272">
        <v>0</v>
      </c>
      <c r="I99" s="272">
        <v>0</v>
      </c>
      <c r="J99" s="272">
        <v>0</v>
      </c>
      <c r="K99" s="272">
        <f>SUM(I99:J99)</f>
        <v>0</v>
      </c>
      <c r="L99" s="70" t="s">
        <v>309</v>
      </c>
      <c r="M99" s="751"/>
    </row>
    <row r="100" spans="1:13" ht="30" customHeight="1" x14ac:dyDescent="0.2">
      <c r="A100" s="751"/>
      <c r="B100" s="569" t="s">
        <v>15</v>
      </c>
      <c r="C100" s="272">
        <v>4</v>
      </c>
      <c r="D100" s="272">
        <v>0</v>
      </c>
      <c r="E100" s="272">
        <v>1</v>
      </c>
      <c r="F100" s="272">
        <v>0</v>
      </c>
      <c r="G100" s="272">
        <f>SUM(C100:F100)</f>
        <v>5</v>
      </c>
      <c r="H100" s="272">
        <v>2</v>
      </c>
      <c r="I100" s="272">
        <v>0</v>
      </c>
      <c r="J100" s="272">
        <v>5</v>
      </c>
      <c r="K100" s="272">
        <f>SUM(I100:J100)</f>
        <v>5</v>
      </c>
      <c r="L100" s="70" t="s">
        <v>16</v>
      </c>
      <c r="M100" s="751"/>
    </row>
    <row r="101" spans="1:13" ht="30" customHeight="1" x14ac:dyDescent="0.2">
      <c r="A101" s="751"/>
      <c r="B101" s="571" t="s">
        <v>17</v>
      </c>
      <c r="C101" s="273">
        <v>0</v>
      </c>
      <c r="D101" s="273">
        <v>0</v>
      </c>
      <c r="E101" s="273">
        <v>0</v>
      </c>
      <c r="F101" s="273">
        <v>0</v>
      </c>
      <c r="G101" s="272">
        <f>SUM(C101:F101)</f>
        <v>0</v>
      </c>
      <c r="H101" s="273">
        <v>0</v>
      </c>
      <c r="I101" s="273">
        <v>0</v>
      </c>
      <c r="J101" s="273">
        <v>0</v>
      </c>
      <c r="K101" s="272">
        <f>SUM(I101:J101)</f>
        <v>0</v>
      </c>
      <c r="L101" s="70" t="s">
        <v>18</v>
      </c>
      <c r="M101" s="751"/>
    </row>
    <row r="102" spans="1:13" ht="30" customHeight="1" x14ac:dyDescent="0.2">
      <c r="A102" s="751"/>
      <c r="B102" s="572" t="s">
        <v>19</v>
      </c>
      <c r="C102" s="274">
        <v>0</v>
      </c>
      <c r="D102" s="274">
        <v>0</v>
      </c>
      <c r="E102" s="274">
        <v>0</v>
      </c>
      <c r="F102" s="274">
        <v>0</v>
      </c>
      <c r="G102" s="272">
        <f>SUM(C102:F102)</f>
        <v>0</v>
      </c>
      <c r="H102" s="274">
        <v>0</v>
      </c>
      <c r="I102" s="274">
        <v>0</v>
      </c>
      <c r="J102" s="274">
        <v>0</v>
      </c>
      <c r="K102" s="272">
        <f>SUM(I102:J102)</f>
        <v>0</v>
      </c>
      <c r="L102" s="71" t="s">
        <v>20</v>
      </c>
      <c r="M102" s="751"/>
    </row>
    <row r="103" spans="1:13" ht="30" customHeight="1" thickBot="1" x14ac:dyDescent="0.25">
      <c r="A103" s="752"/>
      <c r="B103" s="72" t="s">
        <v>21</v>
      </c>
      <c r="C103" s="275">
        <f>SUM(C98:C102)</f>
        <v>4</v>
      </c>
      <c r="D103" s="275">
        <f t="shared" ref="D103:K103" si="11">SUM(D98:D102)</f>
        <v>0</v>
      </c>
      <c r="E103" s="275">
        <f t="shared" si="11"/>
        <v>4</v>
      </c>
      <c r="F103" s="275">
        <f t="shared" si="11"/>
        <v>0</v>
      </c>
      <c r="G103" s="275">
        <f t="shared" si="11"/>
        <v>8</v>
      </c>
      <c r="H103" s="275">
        <f t="shared" si="11"/>
        <v>4</v>
      </c>
      <c r="I103" s="275">
        <f t="shared" si="11"/>
        <v>0</v>
      </c>
      <c r="J103" s="275">
        <f t="shared" si="11"/>
        <v>5</v>
      </c>
      <c r="K103" s="275">
        <f t="shared" si="11"/>
        <v>5</v>
      </c>
      <c r="L103" s="17" t="s">
        <v>311</v>
      </c>
      <c r="M103" s="752"/>
    </row>
    <row r="104" spans="1:13" ht="30" customHeight="1" thickBot="1" x14ac:dyDescent="0.25">
      <c r="A104" s="498" t="s">
        <v>406</v>
      </c>
      <c r="B104" s="575"/>
      <c r="C104" s="574"/>
      <c r="D104" s="574"/>
      <c r="E104" s="574"/>
      <c r="F104" s="574"/>
      <c r="G104" s="574"/>
      <c r="H104" s="574"/>
      <c r="I104" s="574"/>
      <c r="J104" s="574"/>
      <c r="K104" s="574"/>
      <c r="L104" s="753" t="s">
        <v>409</v>
      </c>
      <c r="M104" s="753"/>
    </row>
    <row r="105" spans="1:13" ht="30" customHeight="1" thickTop="1" x14ac:dyDescent="0.2">
      <c r="A105" s="750" t="s">
        <v>42</v>
      </c>
      <c r="B105" s="750" t="s">
        <v>1</v>
      </c>
      <c r="C105" s="750" t="s">
        <v>78</v>
      </c>
      <c r="D105" s="750"/>
      <c r="E105" s="750"/>
      <c r="F105" s="750"/>
      <c r="G105" s="750"/>
      <c r="H105" s="750"/>
      <c r="I105" s="750" t="s">
        <v>79</v>
      </c>
      <c r="J105" s="750"/>
      <c r="K105" s="750"/>
      <c r="L105" s="750" t="s">
        <v>6</v>
      </c>
      <c r="M105" s="750" t="s">
        <v>152</v>
      </c>
    </row>
    <row r="106" spans="1:13" ht="30" customHeight="1" x14ac:dyDescent="0.2">
      <c r="A106" s="751"/>
      <c r="B106" s="751"/>
      <c r="C106" s="754" t="s">
        <v>80</v>
      </c>
      <c r="D106" s="754"/>
      <c r="E106" s="754"/>
      <c r="F106" s="754"/>
      <c r="G106" s="754"/>
      <c r="H106" s="754"/>
      <c r="I106" s="754" t="s">
        <v>81</v>
      </c>
      <c r="J106" s="754"/>
      <c r="K106" s="754"/>
      <c r="L106" s="751"/>
      <c r="M106" s="751"/>
    </row>
    <row r="107" spans="1:13" ht="30" customHeight="1" x14ac:dyDescent="0.2">
      <c r="A107" s="751"/>
      <c r="B107" s="751"/>
      <c r="C107" s="755" t="s">
        <v>82</v>
      </c>
      <c r="D107" s="755"/>
      <c r="E107" s="755"/>
      <c r="F107" s="755"/>
      <c r="G107" s="755"/>
      <c r="H107" s="64" t="s">
        <v>83</v>
      </c>
      <c r="I107" s="388" t="s">
        <v>51</v>
      </c>
      <c r="J107" s="388" t="s">
        <v>52</v>
      </c>
      <c r="K107" s="388" t="s">
        <v>84</v>
      </c>
      <c r="L107" s="751"/>
      <c r="M107" s="751"/>
    </row>
    <row r="108" spans="1:13" ht="30" customHeight="1" x14ac:dyDescent="0.2">
      <c r="A108" s="751"/>
      <c r="B108" s="751"/>
      <c r="C108" s="756" t="s">
        <v>85</v>
      </c>
      <c r="D108" s="756"/>
      <c r="E108" s="756"/>
      <c r="F108" s="756"/>
      <c r="G108" s="756"/>
      <c r="H108" s="757" t="s">
        <v>86</v>
      </c>
      <c r="I108" s="757" t="s">
        <v>87</v>
      </c>
      <c r="J108" s="757" t="s">
        <v>56</v>
      </c>
      <c r="K108" s="757" t="s">
        <v>22</v>
      </c>
      <c r="L108" s="751"/>
      <c r="M108" s="751"/>
    </row>
    <row r="109" spans="1:13" ht="30" customHeight="1" x14ac:dyDescent="0.2">
      <c r="A109" s="751"/>
      <c r="B109" s="751"/>
      <c r="C109" s="386" t="s">
        <v>88</v>
      </c>
      <c r="D109" s="386" t="s">
        <v>89</v>
      </c>
      <c r="E109" s="386" t="s">
        <v>90</v>
      </c>
      <c r="F109" s="386" t="s">
        <v>19</v>
      </c>
      <c r="G109" s="386" t="s">
        <v>84</v>
      </c>
      <c r="H109" s="757"/>
      <c r="I109" s="757"/>
      <c r="J109" s="757"/>
      <c r="K109" s="757"/>
      <c r="L109" s="751"/>
      <c r="M109" s="751"/>
    </row>
    <row r="110" spans="1:13" ht="39" thickBot="1" x14ac:dyDescent="0.25">
      <c r="A110" s="752"/>
      <c r="B110" s="752"/>
      <c r="C110" s="387" t="s">
        <v>91</v>
      </c>
      <c r="D110" s="68" t="s">
        <v>92</v>
      </c>
      <c r="E110" s="68" t="s">
        <v>93</v>
      </c>
      <c r="F110" s="68" t="s">
        <v>20</v>
      </c>
      <c r="G110" s="69" t="s">
        <v>22</v>
      </c>
      <c r="H110" s="758"/>
      <c r="I110" s="758"/>
      <c r="J110" s="758"/>
      <c r="K110" s="758"/>
      <c r="L110" s="752"/>
      <c r="M110" s="752"/>
    </row>
    <row r="111" spans="1:13" ht="24.95" customHeight="1" x14ac:dyDescent="0.2">
      <c r="A111" s="759" t="s">
        <v>96</v>
      </c>
      <c r="B111" s="569" t="s">
        <v>11</v>
      </c>
      <c r="C111" s="250" t="s">
        <v>371</v>
      </c>
      <c r="D111" s="250" t="s">
        <v>371</v>
      </c>
      <c r="E111" s="250" t="s">
        <v>371</v>
      </c>
      <c r="F111" s="250" t="s">
        <v>371</v>
      </c>
      <c r="G111" s="250" t="s">
        <v>371</v>
      </c>
      <c r="H111" s="250" t="s">
        <v>371</v>
      </c>
      <c r="I111" s="250" t="s">
        <v>371</v>
      </c>
      <c r="J111" s="250" t="s">
        <v>371</v>
      </c>
      <c r="K111" s="250" t="s">
        <v>371</v>
      </c>
      <c r="L111" s="70" t="s">
        <v>12</v>
      </c>
      <c r="M111" s="759" t="s">
        <v>315</v>
      </c>
    </row>
    <row r="112" spans="1:13" ht="24.95" customHeight="1" x14ac:dyDescent="0.2">
      <c r="A112" s="751"/>
      <c r="B112" s="570" t="s">
        <v>13</v>
      </c>
      <c r="C112" s="250" t="s">
        <v>371</v>
      </c>
      <c r="D112" s="250" t="s">
        <v>371</v>
      </c>
      <c r="E112" s="250" t="s">
        <v>371</v>
      </c>
      <c r="F112" s="250" t="s">
        <v>371</v>
      </c>
      <c r="G112" s="250" t="s">
        <v>371</v>
      </c>
      <c r="H112" s="250" t="s">
        <v>371</v>
      </c>
      <c r="I112" s="250" t="s">
        <v>371</v>
      </c>
      <c r="J112" s="250" t="s">
        <v>371</v>
      </c>
      <c r="K112" s="250" t="s">
        <v>371</v>
      </c>
      <c r="L112" s="70" t="s">
        <v>309</v>
      </c>
      <c r="M112" s="751"/>
    </row>
    <row r="113" spans="1:13" ht="24.95" customHeight="1" x14ac:dyDescent="0.2">
      <c r="A113" s="751"/>
      <c r="B113" s="569" t="s">
        <v>15</v>
      </c>
      <c r="C113" s="250" t="s">
        <v>371</v>
      </c>
      <c r="D113" s="250" t="s">
        <v>371</v>
      </c>
      <c r="E113" s="250" t="s">
        <v>371</v>
      </c>
      <c r="F113" s="250" t="s">
        <v>371</v>
      </c>
      <c r="G113" s="250" t="s">
        <v>371</v>
      </c>
      <c r="H113" s="250" t="s">
        <v>371</v>
      </c>
      <c r="I113" s="250" t="s">
        <v>371</v>
      </c>
      <c r="J113" s="250" t="s">
        <v>371</v>
      </c>
      <c r="K113" s="250" t="s">
        <v>371</v>
      </c>
      <c r="L113" s="70" t="s">
        <v>16</v>
      </c>
      <c r="M113" s="751"/>
    </row>
    <row r="114" spans="1:13" ht="24.95" customHeight="1" x14ac:dyDescent="0.2">
      <c r="A114" s="751"/>
      <c r="B114" s="571" t="s">
        <v>17</v>
      </c>
      <c r="C114" s="250" t="s">
        <v>371</v>
      </c>
      <c r="D114" s="250" t="s">
        <v>371</v>
      </c>
      <c r="E114" s="250" t="s">
        <v>371</v>
      </c>
      <c r="F114" s="250" t="s">
        <v>371</v>
      </c>
      <c r="G114" s="250" t="s">
        <v>371</v>
      </c>
      <c r="H114" s="250" t="s">
        <v>371</v>
      </c>
      <c r="I114" s="250" t="s">
        <v>371</v>
      </c>
      <c r="J114" s="250" t="s">
        <v>371</v>
      </c>
      <c r="K114" s="250" t="s">
        <v>371</v>
      </c>
      <c r="L114" s="70" t="s">
        <v>18</v>
      </c>
      <c r="M114" s="751"/>
    </row>
    <row r="115" spans="1:13" ht="24.95" customHeight="1" x14ac:dyDescent="0.2">
      <c r="A115" s="751"/>
      <c r="B115" s="572" t="s">
        <v>19</v>
      </c>
      <c r="C115" s="250" t="s">
        <v>371</v>
      </c>
      <c r="D115" s="250" t="s">
        <v>371</v>
      </c>
      <c r="E115" s="250" t="s">
        <v>371</v>
      </c>
      <c r="F115" s="250" t="s">
        <v>371</v>
      </c>
      <c r="G115" s="250" t="s">
        <v>371</v>
      </c>
      <c r="H115" s="250" t="s">
        <v>371</v>
      </c>
      <c r="I115" s="250" t="s">
        <v>371</v>
      </c>
      <c r="J115" s="250" t="s">
        <v>371</v>
      </c>
      <c r="K115" s="250" t="s">
        <v>371</v>
      </c>
      <c r="L115" s="71" t="s">
        <v>20</v>
      </c>
      <c r="M115" s="751"/>
    </row>
    <row r="116" spans="1:13" ht="24.95" customHeight="1" thickBot="1" x14ac:dyDescent="0.25">
      <c r="A116" s="752"/>
      <c r="B116" s="72" t="s">
        <v>21</v>
      </c>
      <c r="C116" s="253" t="s">
        <v>371</v>
      </c>
      <c r="D116" s="253" t="s">
        <v>371</v>
      </c>
      <c r="E116" s="253" t="s">
        <v>371</v>
      </c>
      <c r="F116" s="253" t="s">
        <v>371</v>
      </c>
      <c r="G116" s="253" t="s">
        <v>371</v>
      </c>
      <c r="H116" s="253" t="s">
        <v>371</v>
      </c>
      <c r="I116" s="253" t="s">
        <v>371</v>
      </c>
      <c r="J116" s="253" t="s">
        <v>371</v>
      </c>
      <c r="K116" s="253" t="s">
        <v>371</v>
      </c>
      <c r="L116" s="17" t="s">
        <v>311</v>
      </c>
      <c r="M116" s="752"/>
    </row>
    <row r="117" spans="1:13" ht="30" customHeight="1" x14ac:dyDescent="0.2">
      <c r="A117" s="759" t="s">
        <v>36</v>
      </c>
      <c r="B117" s="569" t="s">
        <v>11</v>
      </c>
      <c r="C117" s="314">
        <v>1</v>
      </c>
      <c r="D117" s="314">
        <v>0</v>
      </c>
      <c r="E117" s="314">
        <v>0</v>
      </c>
      <c r="F117" s="314">
        <v>4</v>
      </c>
      <c r="G117" s="315">
        <f>SUM(C117:F117)</f>
        <v>5</v>
      </c>
      <c r="H117" s="314">
        <v>2</v>
      </c>
      <c r="I117" s="314">
        <v>1</v>
      </c>
      <c r="J117" s="314">
        <v>0</v>
      </c>
      <c r="K117" s="314">
        <f>SUM(I117:J117)</f>
        <v>1</v>
      </c>
      <c r="L117" s="70" t="s">
        <v>12</v>
      </c>
      <c r="M117" s="759" t="s">
        <v>316</v>
      </c>
    </row>
    <row r="118" spans="1:13" ht="30" customHeight="1" x14ac:dyDescent="0.2">
      <c r="A118" s="751"/>
      <c r="B118" s="570" t="s">
        <v>13</v>
      </c>
      <c r="C118" s="272">
        <v>0</v>
      </c>
      <c r="D118" s="272">
        <v>0</v>
      </c>
      <c r="E118" s="272">
        <v>0</v>
      </c>
      <c r="F118" s="272">
        <v>0</v>
      </c>
      <c r="G118" s="272">
        <f>SUM(C118:F118)</f>
        <v>0</v>
      </c>
      <c r="H118" s="272">
        <v>0</v>
      </c>
      <c r="I118" s="272">
        <v>0</v>
      </c>
      <c r="J118" s="272">
        <v>0</v>
      </c>
      <c r="K118" s="272">
        <f>SUM(I118:J118)</f>
        <v>0</v>
      </c>
      <c r="L118" s="70" t="s">
        <v>309</v>
      </c>
      <c r="M118" s="751"/>
    </row>
    <row r="119" spans="1:13" ht="30" customHeight="1" x14ac:dyDescent="0.2">
      <c r="A119" s="751"/>
      <c r="B119" s="569" t="s">
        <v>15</v>
      </c>
      <c r="C119" s="272">
        <v>0</v>
      </c>
      <c r="D119" s="272">
        <v>0</v>
      </c>
      <c r="E119" s="272">
        <v>0</v>
      </c>
      <c r="F119" s="272">
        <v>0</v>
      </c>
      <c r="G119" s="272">
        <f>SUM(C119:F119)</f>
        <v>0</v>
      </c>
      <c r="H119" s="272">
        <v>0</v>
      </c>
      <c r="I119" s="272">
        <v>0</v>
      </c>
      <c r="J119" s="272">
        <v>0</v>
      </c>
      <c r="K119" s="272">
        <f>SUM(I119:J119)</f>
        <v>0</v>
      </c>
      <c r="L119" s="70" t="s">
        <v>16</v>
      </c>
      <c r="M119" s="751"/>
    </row>
    <row r="120" spans="1:13" ht="30" customHeight="1" x14ac:dyDescent="0.2">
      <c r="A120" s="751"/>
      <c r="B120" s="571" t="s">
        <v>17</v>
      </c>
      <c r="C120" s="273">
        <v>0</v>
      </c>
      <c r="D120" s="273">
        <v>0</v>
      </c>
      <c r="E120" s="273">
        <v>0</v>
      </c>
      <c r="F120" s="273">
        <v>0</v>
      </c>
      <c r="G120" s="272">
        <f>SUM(C120:F120)</f>
        <v>0</v>
      </c>
      <c r="H120" s="273">
        <v>0</v>
      </c>
      <c r="I120" s="273">
        <v>0</v>
      </c>
      <c r="J120" s="273">
        <v>0</v>
      </c>
      <c r="K120" s="272">
        <f>SUM(I120:J120)</f>
        <v>0</v>
      </c>
      <c r="L120" s="70" t="s">
        <v>18</v>
      </c>
      <c r="M120" s="751"/>
    </row>
    <row r="121" spans="1:13" ht="30" customHeight="1" x14ac:dyDescent="0.2">
      <c r="A121" s="751"/>
      <c r="B121" s="572" t="s">
        <v>19</v>
      </c>
      <c r="C121" s="274">
        <v>0</v>
      </c>
      <c r="D121" s="274">
        <v>0</v>
      </c>
      <c r="E121" s="274">
        <v>0</v>
      </c>
      <c r="F121" s="274">
        <v>0</v>
      </c>
      <c r="G121" s="272">
        <f>SUM(C121:F121)</f>
        <v>0</v>
      </c>
      <c r="H121" s="274">
        <v>0</v>
      </c>
      <c r="I121" s="274">
        <v>0</v>
      </c>
      <c r="J121" s="274">
        <v>0</v>
      </c>
      <c r="K121" s="313">
        <f>SUM(I121:J121)</f>
        <v>0</v>
      </c>
      <c r="L121" s="71" t="s">
        <v>20</v>
      </c>
      <c r="M121" s="751"/>
    </row>
    <row r="122" spans="1:13" ht="30" customHeight="1" thickBot="1" x14ac:dyDescent="0.25">
      <c r="A122" s="752"/>
      <c r="B122" s="72" t="s">
        <v>21</v>
      </c>
      <c r="C122" s="275">
        <f>SUM(C117:C121)</f>
        <v>1</v>
      </c>
      <c r="D122" s="275">
        <f t="shared" ref="D122:K122" si="12">SUM(D117:D121)</f>
        <v>0</v>
      </c>
      <c r="E122" s="275">
        <f t="shared" si="12"/>
        <v>0</v>
      </c>
      <c r="F122" s="275">
        <f t="shared" si="12"/>
        <v>4</v>
      </c>
      <c r="G122" s="275">
        <f t="shared" si="12"/>
        <v>5</v>
      </c>
      <c r="H122" s="275">
        <f t="shared" si="12"/>
        <v>2</v>
      </c>
      <c r="I122" s="275">
        <f t="shared" si="12"/>
        <v>1</v>
      </c>
      <c r="J122" s="275">
        <f t="shared" si="12"/>
        <v>0</v>
      </c>
      <c r="K122" s="275">
        <f t="shared" si="12"/>
        <v>1</v>
      </c>
      <c r="L122" s="17" t="s">
        <v>311</v>
      </c>
      <c r="M122" s="752"/>
    </row>
    <row r="123" spans="1:13" ht="30" customHeight="1" x14ac:dyDescent="0.2">
      <c r="A123" s="759" t="s">
        <v>62</v>
      </c>
      <c r="B123" s="569" t="s">
        <v>11</v>
      </c>
      <c r="C123" s="272">
        <v>1</v>
      </c>
      <c r="D123" s="272">
        <v>7</v>
      </c>
      <c r="E123" s="272">
        <v>2</v>
      </c>
      <c r="F123" s="272">
        <v>7</v>
      </c>
      <c r="G123" s="272">
        <f>SUM(C123:F123)</f>
        <v>17</v>
      </c>
      <c r="H123" s="272">
        <v>3</v>
      </c>
      <c r="I123" s="272">
        <v>0</v>
      </c>
      <c r="J123" s="272">
        <v>0</v>
      </c>
      <c r="K123" s="272">
        <f>SUM(I123:J123)</f>
        <v>0</v>
      </c>
      <c r="L123" s="70" t="s">
        <v>12</v>
      </c>
      <c r="M123" s="759" t="s">
        <v>317</v>
      </c>
    </row>
    <row r="124" spans="1:13" ht="30" customHeight="1" x14ac:dyDescent="0.2">
      <c r="A124" s="751"/>
      <c r="B124" s="570" t="s">
        <v>13</v>
      </c>
      <c r="C124" s="272">
        <v>0</v>
      </c>
      <c r="D124" s="272">
        <v>0</v>
      </c>
      <c r="E124" s="272">
        <v>0</v>
      </c>
      <c r="F124" s="272">
        <v>0</v>
      </c>
      <c r="G124" s="272">
        <f>SUM(C124:F124)</f>
        <v>0</v>
      </c>
      <c r="H124" s="272">
        <v>0</v>
      </c>
      <c r="I124" s="272">
        <v>0</v>
      </c>
      <c r="J124" s="272">
        <v>0</v>
      </c>
      <c r="K124" s="272">
        <f>SUM(I124:J124)</f>
        <v>0</v>
      </c>
      <c r="L124" s="70" t="s">
        <v>309</v>
      </c>
      <c r="M124" s="751"/>
    </row>
    <row r="125" spans="1:13" ht="30" customHeight="1" x14ac:dyDescent="0.2">
      <c r="A125" s="751"/>
      <c r="B125" s="569" t="s">
        <v>15</v>
      </c>
      <c r="C125" s="272">
        <v>11</v>
      </c>
      <c r="D125" s="272">
        <v>3</v>
      </c>
      <c r="E125" s="272">
        <v>0</v>
      </c>
      <c r="F125" s="272">
        <v>0</v>
      </c>
      <c r="G125" s="272">
        <f>SUM(C125:F125)</f>
        <v>14</v>
      </c>
      <c r="H125" s="272">
        <v>2</v>
      </c>
      <c r="I125" s="272">
        <v>1</v>
      </c>
      <c r="J125" s="272">
        <v>1</v>
      </c>
      <c r="K125" s="272">
        <f>SUM(I125:J125)</f>
        <v>2</v>
      </c>
      <c r="L125" s="70" t="s">
        <v>16</v>
      </c>
      <c r="M125" s="751"/>
    </row>
    <row r="126" spans="1:13" ht="30" customHeight="1" x14ac:dyDescent="0.2">
      <c r="A126" s="751"/>
      <c r="B126" s="571" t="s">
        <v>17</v>
      </c>
      <c r="C126" s="273">
        <v>0</v>
      </c>
      <c r="D126" s="273">
        <v>0</v>
      </c>
      <c r="E126" s="273">
        <v>0</v>
      </c>
      <c r="F126" s="273">
        <v>0</v>
      </c>
      <c r="G126" s="272">
        <f>SUM(C126:F126)</f>
        <v>0</v>
      </c>
      <c r="H126" s="273">
        <v>0</v>
      </c>
      <c r="I126" s="273">
        <v>0</v>
      </c>
      <c r="J126" s="273">
        <v>0</v>
      </c>
      <c r="K126" s="272">
        <f>SUM(I126:J126)</f>
        <v>0</v>
      </c>
      <c r="L126" s="70" t="s">
        <v>18</v>
      </c>
      <c r="M126" s="751"/>
    </row>
    <row r="127" spans="1:13" ht="30" customHeight="1" x14ac:dyDescent="0.2">
      <c r="A127" s="751"/>
      <c r="B127" s="572" t="s">
        <v>19</v>
      </c>
      <c r="C127" s="274">
        <v>1</v>
      </c>
      <c r="D127" s="274">
        <v>0</v>
      </c>
      <c r="E127" s="274">
        <v>1</v>
      </c>
      <c r="F127" s="274">
        <v>0</v>
      </c>
      <c r="G127" s="272">
        <f>SUM(C127:F127)</f>
        <v>2</v>
      </c>
      <c r="H127" s="274">
        <v>2</v>
      </c>
      <c r="I127" s="274">
        <v>0</v>
      </c>
      <c r="J127" s="274">
        <v>0</v>
      </c>
      <c r="K127" s="272">
        <f>SUM(I127:J127)</f>
        <v>0</v>
      </c>
      <c r="L127" s="71" t="s">
        <v>20</v>
      </c>
      <c r="M127" s="751"/>
    </row>
    <row r="128" spans="1:13" ht="30" customHeight="1" thickBot="1" x14ac:dyDescent="0.25">
      <c r="A128" s="752"/>
      <c r="B128" s="72" t="s">
        <v>21</v>
      </c>
      <c r="C128" s="275">
        <f>SUM(C123:C127)</f>
        <v>13</v>
      </c>
      <c r="D128" s="275">
        <f t="shared" ref="D128:K128" si="13">SUM(D123:D127)</f>
        <v>10</v>
      </c>
      <c r="E128" s="275">
        <f t="shared" si="13"/>
        <v>3</v>
      </c>
      <c r="F128" s="275">
        <f t="shared" si="13"/>
        <v>7</v>
      </c>
      <c r="G128" s="275">
        <f t="shared" si="13"/>
        <v>33</v>
      </c>
      <c r="H128" s="275">
        <f t="shared" si="13"/>
        <v>7</v>
      </c>
      <c r="I128" s="275">
        <f t="shared" si="13"/>
        <v>1</v>
      </c>
      <c r="J128" s="275">
        <f t="shared" si="13"/>
        <v>1</v>
      </c>
      <c r="K128" s="275">
        <f t="shared" si="13"/>
        <v>2</v>
      </c>
      <c r="L128" s="17" t="s">
        <v>311</v>
      </c>
      <c r="M128" s="752"/>
    </row>
    <row r="129" spans="1:13" ht="30" customHeight="1" thickBot="1" x14ac:dyDescent="0.25">
      <c r="A129" s="23"/>
      <c r="B129" s="243" t="s">
        <v>24</v>
      </c>
      <c r="C129" s="264">
        <f t="shared" ref="C129:K129" si="14">SUM(C128,C122,C103,C97,C91,C78,C66,C52,C46,C40,C27,C21,C15)</f>
        <v>530</v>
      </c>
      <c r="D129" s="264">
        <f t="shared" si="14"/>
        <v>27</v>
      </c>
      <c r="E129" s="264">
        <f t="shared" si="14"/>
        <v>59</v>
      </c>
      <c r="F129" s="264">
        <f t="shared" si="14"/>
        <v>89</v>
      </c>
      <c r="G129" s="264">
        <f t="shared" si="14"/>
        <v>705</v>
      </c>
      <c r="H129" s="264">
        <f t="shared" si="14"/>
        <v>180</v>
      </c>
      <c r="I129" s="264">
        <f t="shared" si="14"/>
        <v>15</v>
      </c>
      <c r="J129" s="264">
        <f t="shared" si="14"/>
        <v>24</v>
      </c>
      <c r="K129" s="264">
        <f t="shared" si="14"/>
        <v>39</v>
      </c>
      <c r="L129" s="485" t="s">
        <v>379</v>
      </c>
      <c r="M129" s="23"/>
    </row>
    <row r="130" spans="1:13" ht="15" thickTop="1" x14ac:dyDescent="0.2"/>
  </sheetData>
  <mergeCells count="107">
    <mergeCell ref="L28:M28"/>
    <mergeCell ref="L54:M54"/>
    <mergeCell ref="L79:M79"/>
    <mergeCell ref="L104:M104"/>
    <mergeCell ref="I58:I60"/>
    <mergeCell ref="J58:J60"/>
    <mergeCell ref="K58:K60"/>
    <mergeCell ref="A80:A85"/>
    <mergeCell ref="B80:B85"/>
    <mergeCell ref="C80:H80"/>
    <mergeCell ref="I80:K80"/>
    <mergeCell ref="C81:H81"/>
    <mergeCell ref="I81:K81"/>
    <mergeCell ref="C82:G82"/>
    <mergeCell ref="C83:G83"/>
    <mergeCell ref="H83:H85"/>
    <mergeCell ref="I83:I85"/>
    <mergeCell ref="J83:J85"/>
    <mergeCell ref="K83:K85"/>
    <mergeCell ref="A73:A78"/>
    <mergeCell ref="M73:M78"/>
    <mergeCell ref="A86:A91"/>
    <mergeCell ref="M86:M91"/>
    <mergeCell ref="A92:A97"/>
    <mergeCell ref="A123:A128"/>
    <mergeCell ref="M123:M128"/>
    <mergeCell ref="A98:A103"/>
    <mergeCell ref="M98:M103"/>
    <mergeCell ref="A111:A116"/>
    <mergeCell ref="M111:M116"/>
    <mergeCell ref="A117:A122"/>
    <mergeCell ref="M117:M122"/>
    <mergeCell ref="A105:A110"/>
    <mergeCell ref="B105:B110"/>
    <mergeCell ref="C105:H105"/>
    <mergeCell ref="I105:K105"/>
    <mergeCell ref="L105:L110"/>
    <mergeCell ref="M105:M110"/>
    <mergeCell ref="C106:H106"/>
    <mergeCell ref="I106:K106"/>
    <mergeCell ref="K108:K110"/>
    <mergeCell ref="C107:G107"/>
    <mergeCell ref="C108:G108"/>
    <mergeCell ref="H108:H110"/>
    <mergeCell ref="I108:I110"/>
    <mergeCell ref="J108:J110"/>
    <mergeCell ref="M92:M97"/>
    <mergeCell ref="L80:L85"/>
    <mergeCell ref="M80:M85"/>
    <mergeCell ref="A47:A52"/>
    <mergeCell ref="M47:M52"/>
    <mergeCell ref="A61:A66"/>
    <mergeCell ref="M61:M66"/>
    <mergeCell ref="A67:A72"/>
    <mergeCell ref="M67:M72"/>
    <mergeCell ref="A55:A60"/>
    <mergeCell ref="B55:B60"/>
    <mergeCell ref="C55:H55"/>
    <mergeCell ref="I55:K55"/>
    <mergeCell ref="L55:L60"/>
    <mergeCell ref="M55:M60"/>
    <mergeCell ref="C56:H56"/>
    <mergeCell ref="I56:K56"/>
    <mergeCell ref="C57:G57"/>
    <mergeCell ref="C58:G58"/>
    <mergeCell ref="H58:H60"/>
    <mergeCell ref="A10:A15"/>
    <mergeCell ref="M10:M15"/>
    <mergeCell ref="A41:A46"/>
    <mergeCell ref="M41:M46"/>
    <mergeCell ref="A16:A21"/>
    <mergeCell ref="M16:M21"/>
    <mergeCell ref="A22:A27"/>
    <mergeCell ref="M22:M27"/>
    <mergeCell ref="A35:A40"/>
    <mergeCell ref="M35:M40"/>
    <mergeCell ref="A29:A34"/>
    <mergeCell ref="B29:B34"/>
    <mergeCell ref="C29:H29"/>
    <mergeCell ref="I29:K29"/>
    <mergeCell ref="L29:L34"/>
    <mergeCell ref="M29:M34"/>
    <mergeCell ref="C30:H30"/>
    <mergeCell ref="I30:K30"/>
    <mergeCell ref="C31:G31"/>
    <mergeCell ref="C32:G32"/>
    <mergeCell ref="H32:H34"/>
    <mergeCell ref="I32:I34"/>
    <mergeCell ref="J32:J34"/>
    <mergeCell ref="K32:K34"/>
    <mergeCell ref="A1:M1"/>
    <mergeCell ref="A2:M2"/>
    <mergeCell ref="A4:A9"/>
    <mergeCell ref="B4:B9"/>
    <mergeCell ref="C4:H4"/>
    <mergeCell ref="I4:K4"/>
    <mergeCell ref="L4:L9"/>
    <mergeCell ref="L3:M3"/>
    <mergeCell ref="M4:M9"/>
    <mergeCell ref="C5:H5"/>
    <mergeCell ref="I5:K5"/>
    <mergeCell ref="C6:G6"/>
    <mergeCell ref="C7:G7"/>
    <mergeCell ref="H7:H9"/>
    <mergeCell ref="I7:I9"/>
    <mergeCell ref="J7:J9"/>
    <mergeCell ref="K7:K9"/>
  </mergeCells>
  <printOptions horizontalCentered="1"/>
  <pageMargins left="0.19685039370078741" right="0.19685039370078741" top="0.59055118110236227" bottom="0.39370078740157483" header="0.59055118110236227" footer="0.39370078740157483"/>
  <pageSetup paperSize="9" scale="69" firstPageNumber="16" orientation="landscape" horizontalDpi="300" verticalDpi="300" r:id="rId1"/>
  <rowBreaks count="4" manualBreakCount="4">
    <brk id="27" max="12" man="1"/>
    <brk id="53" max="12" man="1"/>
    <brk id="78" max="12" man="1"/>
    <brk id="103" max="12" man="1"/>
  </rowBreaks>
  <ignoredErrors>
    <ignoredError sqref="G15 G27 G21 K21 G40 G46 K40 K46 K52 G91 K91 G122 K122 G97 K97" formula="1"/>
    <ignoredError sqref="K16:K20 K22:K27 K35:K39 K41:K45 K47:K51 K61:K65 K73:K77 K86:K90 K92:K96 K98:K102 K118:K120 K117 K121 K123:K12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R116"/>
  <sheetViews>
    <sheetView rightToLeft="1" view="pageBreakPreview" zoomScale="80" zoomScaleSheetLayoutView="80" workbookViewId="0">
      <selection activeCell="U6" sqref="U6"/>
    </sheetView>
  </sheetViews>
  <sheetFormatPr defaultColWidth="9.125" defaultRowHeight="14.25" x14ac:dyDescent="0.2"/>
  <cols>
    <col min="1" max="1" width="9.125" style="73"/>
    <col min="2" max="2" width="17.25" style="73" customWidth="1"/>
    <col min="3" max="3" width="9" style="73" customWidth="1"/>
    <col min="4" max="4" width="7.5" style="73" customWidth="1"/>
    <col min="5" max="5" width="7.125" style="73" customWidth="1"/>
    <col min="6" max="6" width="9.25" style="73" customWidth="1"/>
    <col min="7" max="7" width="9" style="73" customWidth="1"/>
    <col min="8" max="8" width="8.625" style="73" customWidth="1"/>
    <col min="9" max="9" width="7.625" style="73" customWidth="1"/>
    <col min="10" max="10" width="7.375" style="73" customWidth="1"/>
    <col min="11" max="11" width="6.75" style="73" customWidth="1"/>
    <col min="12" max="12" width="7.125" style="73" customWidth="1"/>
    <col min="13" max="13" width="10" style="73" customWidth="1"/>
    <col min="14" max="14" width="7.375" style="73" customWidth="1"/>
    <col min="15" max="15" width="7.875" style="73" customWidth="1"/>
    <col min="16" max="16" width="9.125" style="73" hidden="1" customWidth="1"/>
    <col min="17" max="17" width="19.875" style="73" customWidth="1"/>
    <col min="18" max="18" width="13.25" style="73" customWidth="1"/>
    <col min="19" max="16384" width="9.125" style="73"/>
  </cols>
  <sheetData>
    <row r="1" spans="1:18" ht="24" customHeight="1" x14ac:dyDescent="0.2">
      <c r="A1" s="765" t="s">
        <v>97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  <c r="N1" s="765"/>
      <c r="O1" s="765"/>
      <c r="P1" s="765"/>
      <c r="Q1" s="765"/>
      <c r="R1" s="765"/>
    </row>
    <row r="2" spans="1:18" ht="24" customHeight="1" x14ac:dyDescent="0.2">
      <c r="A2" s="766" t="s">
        <v>325</v>
      </c>
      <c r="B2" s="766"/>
      <c r="C2" s="766"/>
      <c r="D2" s="766"/>
      <c r="E2" s="766"/>
      <c r="F2" s="766"/>
      <c r="G2" s="766"/>
      <c r="H2" s="766"/>
      <c r="I2" s="766"/>
      <c r="J2" s="766"/>
      <c r="K2" s="766"/>
      <c r="L2" s="766"/>
      <c r="M2" s="766"/>
      <c r="N2" s="766"/>
      <c r="O2" s="766"/>
      <c r="P2" s="766"/>
      <c r="Q2" s="766"/>
      <c r="R2" s="766"/>
    </row>
    <row r="3" spans="1:18" s="216" customFormat="1" ht="28.5" customHeight="1" thickBot="1" x14ac:dyDescent="0.25">
      <c r="A3" s="764" t="s">
        <v>284</v>
      </c>
      <c r="B3" s="764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3"/>
      <c r="R3" s="224" t="s">
        <v>285</v>
      </c>
    </row>
    <row r="4" spans="1:18" ht="78" customHeight="1" thickTop="1" x14ac:dyDescent="0.2">
      <c r="A4" s="760" t="s">
        <v>42</v>
      </c>
      <c r="B4" s="762" t="s">
        <v>1</v>
      </c>
      <c r="C4" s="74" t="s">
        <v>464</v>
      </c>
      <c r="D4" s="74" t="s">
        <v>98</v>
      </c>
      <c r="E4" s="74" t="s">
        <v>99</v>
      </c>
      <c r="F4" s="74" t="s">
        <v>100</v>
      </c>
      <c r="G4" s="74" t="s">
        <v>101</v>
      </c>
      <c r="H4" s="74" t="s">
        <v>102</v>
      </c>
      <c r="I4" s="74" t="s">
        <v>103</v>
      </c>
      <c r="J4" s="74" t="s">
        <v>104</v>
      </c>
      <c r="K4" s="74" t="s">
        <v>105</v>
      </c>
      <c r="L4" s="74" t="s">
        <v>106</v>
      </c>
      <c r="M4" s="74" t="s">
        <v>465</v>
      </c>
      <c r="N4" s="74" t="s">
        <v>107</v>
      </c>
      <c r="O4" s="74" t="s">
        <v>19</v>
      </c>
      <c r="P4" s="74" t="s">
        <v>39</v>
      </c>
      <c r="Q4" s="762" t="s">
        <v>6</v>
      </c>
      <c r="R4" s="760" t="s">
        <v>152</v>
      </c>
    </row>
    <row r="5" spans="1:18" ht="78.75" customHeight="1" thickBot="1" x14ac:dyDescent="0.25">
      <c r="A5" s="761"/>
      <c r="B5" s="763"/>
      <c r="C5" s="413" t="s">
        <v>343</v>
      </c>
      <c r="D5" s="413" t="s">
        <v>344</v>
      </c>
      <c r="E5" s="413" t="s">
        <v>345</v>
      </c>
      <c r="F5" s="413" t="s">
        <v>346</v>
      </c>
      <c r="G5" s="413" t="s">
        <v>347</v>
      </c>
      <c r="H5" s="413" t="s">
        <v>348</v>
      </c>
      <c r="I5" s="413" t="s">
        <v>349</v>
      </c>
      <c r="J5" s="413" t="s">
        <v>351</v>
      </c>
      <c r="K5" s="413" t="s">
        <v>350</v>
      </c>
      <c r="L5" s="413" t="s">
        <v>352</v>
      </c>
      <c r="M5" s="413" t="s">
        <v>353</v>
      </c>
      <c r="N5" s="413" t="s">
        <v>354</v>
      </c>
      <c r="O5" s="413" t="s">
        <v>20</v>
      </c>
      <c r="P5" s="75" t="s">
        <v>22</v>
      </c>
      <c r="Q5" s="763"/>
      <c r="R5" s="761"/>
    </row>
    <row r="6" spans="1:18" ht="30" customHeight="1" x14ac:dyDescent="0.2">
      <c r="A6" s="767" t="s">
        <v>10</v>
      </c>
      <c r="B6" s="76" t="s">
        <v>11</v>
      </c>
      <c r="C6" s="77">
        <v>66</v>
      </c>
      <c r="D6" s="77">
        <v>32</v>
      </c>
      <c r="E6" s="77">
        <v>6.9999999999999991</v>
      </c>
      <c r="F6" s="77">
        <v>4</v>
      </c>
      <c r="G6" s="77">
        <v>47</v>
      </c>
      <c r="H6" s="77">
        <v>535.00000000000011</v>
      </c>
      <c r="I6" s="77">
        <v>20</v>
      </c>
      <c r="J6" s="77">
        <v>15</v>
      </c>
      <c r="K6" s="77">
        <v>3</v>
      </c>
      <c r="L6" s="77">
        <v>1</v>
      </c>
      <c r="M6" s="77">
        <v>54</v>
      </c>
      <c r="N6" s="77">
        <v>0</v>
      </c>
      <c r="O6" s="77">
        <v>0</v>
      </c>
      <c r="P6" s="77">
        <f>SUM(C6:O6)</f>
        <v>784.00000000000011</v>
      </c>
      <c r="Q6" s="78" t="s">
        <v>12</v>
      </c>
      <c r="R6" s="769" t="s">
        <v>310</v>
      </c>
    </row>
    <row r="7" spans="1:18" ht="30" customHeight="1" x14ac:dyDescent="0.2">
      <c r="A7" s="768"/>
      <c r="B7" s="76" t="s">
        <v>13</v>
      </c>
      <c r="C7" s="77">
        <v>0</v>
      </c>
      <c r="D7" s="77">
        <v>0</v>
      </c>
      <c r="E7" s="77">
        <v>0</v>
      </c>
      <c r="F7" s="77">
        <v>0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f>SUM(C7:O7)</f>
        <v>0</v>
      </c>
      <c r="Q7" s="79" t="s">
        <v>309</v>
      </c>
      <c r="R7" s="770"/>
    </row>
    <row r="8" spans="1:18" ht="30" customHeight="1" x14ac:dyDescent="0.2">
      <c r="A8" s="768"/>
      <c r="B8" s="76" t="s">
        <v>15</v>
      </c>
      <c r="C8" s="77">
        <v>351.00000000000006</v>
      </c>
      <c r="D8" s="77">
        <v>200.00000000000003</v>
      </c>
      <c r="E8" s="77">
        <v>117.00000000000001</v>
      </c>
      <c r="F8" s="77">
        <v>250.99999999999991</v>
      </c>
      <c r="G8" s="77">
        <v>409.00000000000011</v>
      </c>
      <c r="H8" s="77">
        <v>2609.0000000000005</v>
      </c>
      <c r="I8" s="77">
        <v>2418.0000000000005</v>
      </c>
      <c r="J8" s="77">
        <v>183</v>
      </c>
      <c r="K8" s="77">
        <v>50.999999999999986</v>
      </c>
      <c r="L8" s="77">
        <v>32</v>
      </c>
      <c r="M8" s="77">
        <v>362</v>
      </c>
      <c r="N8" s="77">
        <v>79.000000000000028</v>
      </c>
      <c r="O8" s="77">
        <v>0</v>
      </c>
      <c r="P8" s="77">
        <f>SUM(C8:O8)</f>
        <v>7062.0000000000009</v>
      </c>
      <c r="Q8" s="78" t="s">
        <v>16</v>
      </c>
      <c r="R8" s="770"/>
    </row>
    <row r="9" spans="1:18" ht="30" customHeight="1" x14ac:dyDescent="0.2">
      <c r="A9" s="768"/>
      <c r="B9" s="80" t="s">
        <v>17</v>
      </c>
      <c r="C9" s="77">
        <v>0</v>
      </c>
      <c r="D9" s="77">
        <v>0</v>
      </c>
      <c r="E9" s="77">
        <v>0</v>
      </c>
      <c r="F9" s="77">
        <v>0</v>
      </c>
      <c r="G9" s="77">
        <v>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f>SUM(C9:O9)</f>
        <v>0</v>
      </c>
      <c r="Q9" s="78" t="s">
        <v>18</v>
      </c>
      <c r="R9" s="770"/>
    </row>
    <row r="10" spans="1:18" ht="30" customHeight="1" x14ac:dyDescent="0.2">
      <c r="A10" s="768"/>
      <c r="B10" s="81" t="s">
        <v>19</v>
      </c>
      <c r="C10" s="82">
        <v>12</v>
      </c>
      <c r="D10" s="82">
        <v>10</v>
      </c>
      <c r="E10" s="82">
        <v>3</v>
      </c>
      <c r="F10" s="82">
        <v>8</v>
      </c>
      <c r="G10" s="82">
        <v>14</v>
      </c>
      <c r="H10" s="82">
        <v>112</v>
      </c>
      <c r="I10" s="82">
        <v>32</v>
      </c>
      <c r="J10" s="82">
        <v>3</v>
      </c>
      <c r="K10" s="82">
        <v>1</v>
      </c>
      <c r="L10" s="82">
        <v>1</v>
      </c>
      <c r="M10" s="82">
        <v>13</v>
      </c>
      <c r="N10" s="82">
        <v>0</v>
      </c>
      <c r="O10" s="82">
        <v>0</v>
      </c>
      <c r="P10" s="82">
        <f>SUM(C10:O10)</f>
        <v>209</v>
      </c>
      <c r="Q10" s="83" t="s">
        <v>20</v>
      </c>
      <c r="R10" s="770"/>
    </row>
    <row r="11" spans="1:18" ht="30" customHeight="1" thickBot="1" x14ac:dyDescent="0.25">
      <c r="A11" s="761"/>
      <c r="B11" s="84" t="s">
        <v>21</v>
      </c>
      <c r="C11" s="85">
        <f>SUM(C6:C10)</f>
        <v>429.00000000000006</v>
      </c>
      <c r="D11" s="85">
        <f t="shared" ref="D11:O11" si="0">SUM(D6:D10)</f>
        <v>242.00000000000003</v>
      </c>
      <c r="E11" s="85">
        <f t="shared" si="0"/>
        <v>127.00000000000001</v>
      </c>
      <c r="F11" s="85">
        <f t="shared" si="0"/>
        <v>262.99999999999989</v>
      </c>
      <c r="G11" s="85">
        <f t="shared" si="0"/>
        <v>470.00000000000011</v>
      </c>
      <c r="H11" s="85">
        <f t="shared" si="0"/>
        <v>3256.0000000000005</v>
      </c>
      <c r="I11" s="85">
        <f t="shared" si="0"/>
        <v>2470.0000000000005</v>
      </c>
      <c r="J11" s="85">
        <f t="shared" si="0"/>
        <v>201</v>
      </c>
      <c r="K11" s="85">
        <f t="shared" si="0"/>
        <v>54.999999999999986</v>
      </c>
      <c r="L11" s="85">
        <f t="shared" si="0"/>
        <v>34</v>
      </c>
      <c r="M11" s="85">
        <f t="shared" si="0"/>
        <v>429</v>
      </c>
      <c r="N11" s="85">
        <f t="shared" si="0"/>
        <v>79.000000000000028</v>
      </c>
      <c r="O11" s="85">
        <f t="shared" si="0"/>
        <v>0</v>
      </c>
      <c r="P11" s="85">
        <f>SUM(P6:P10)</f>
        <v>8055.0000000000009</v>
      </c>
      <c r="Q11" s="17" t="s">
        <v>311</v>
      </c>
      <c r="R11" s="771"/>
    </row>
    <row r="12" spans="1:18" ht="30" customHeight="1" x14ac:dyDescent="0.2">
      <c r="A12" s="767" t="s">
        <v>23</v>
      </c>
      <c r="B12" s="76" t="s">
        <v>11</v>
      </c>
      <c r="C12" s="77">
        <v>402</v>
      </c>
      <c r="D12" s="77">
        <v>114.00000000000001</v>
      </c>
      <c r="E12" s="77">
        <v>32</v>
      </c>
      <c r="F12" s="77">
        <v>16.000000000000004</v>
      </c>
      <c r="G12" s="77">
        <v>109</v>
      </c>
      <c r="H12" s="77">
        <v>383</v>
      </c>
      <c r="I12" s="77">
        <v>139.99999999999997</v>
      </c>
      <c r="J12" s="77">
        <v>7.9999999999999991</v>
      </c>
      <c r="K12" s="77">
        <v>12</v>
      </c>
      <c r="L12" s="77">
        <v>5</v>
      </c>
      <c r="M12" s="77">
        <v>62</v>
      </c>
      <c r="N12" s="77">
        <v>10</v>
      </c>
      <c r="O12" s="77">
        <v>52</v>
      </c>
      <c r="P12" s="77">
        <f>SUM(C12:O12)</f>
        <v>1345</v>
      </c>
      <c r="Q12" s="78" t="s">
        <v>12</v>
      </c>
      <c r="R12" s="769" t="s">
        <v>155</v>
      </c>
    </row>
    <row r="13" spans="1:18" ht="30" customHeight="1" x14ac:dyDescent="0.2">
      <c r="A13" s="768"/>
      <c r="B13" s="76" t="s">
        <v>13</v>
      </c>
      <c r="C13" s="77">
        <v>0</v>
      </c>
      <c r="D13" s="77">
        <v>0</v>
      </c>
      <c r="E13" s="77">
        <v>0</v>
      </c>
      <c r="F13" s="77">
        <v>0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f>SUM(C13:O13)</f>
        <v>0</v>
      </c>
      <c r="Q13" s="79" t="s">
        <v>309</v>
      </c>
      <c r="R13" s="770"/>
    </row>
    <row r="14" spans="1:18" ht="30" customHeight="1" x14ac:dyDescent="0.2">
      <c r="A14" s="768"/>
      <c r="B14" s="76" t="s">
        <v>15</v>
      </c>
      <c r="C14" s="77">
        <v>291.00000000000006</v>
      </c>
      <c r="D14" s="77">
        <v>100</v>
      </c>
      <c r="E14" s="77">
        <v>75.999999999999986</v>
      </c>
      <c r="F14" s="77">
        <v>104</v>
      </c>
      <c r="G14" s="77">
        <v>152.99999999999997</v>
      </c>
      <c r="H14" s="77">
        <v>744</v>
      </c>
      <c r="I14" s="77">
        <v>95.000000000000043</v>
      </c>
      <c r="J14" s="77">
        <v>38.999999999999993</v>
      </c>
      <c r="K14" s="77">
        <v>30</v>
      </c>
      <c r="L14" s="77">
        <v>2</v>
      </c>
      <c r="M14" s="77">
        <v>10</v>
      </c>
      <c r="N14" s="77">
        <v>20.999999999999996</v>
      </c>
      <c r="O14" s="77">
        <v>208.99999999999997</v>
      </c>
      <c r="P14" s="77">
        <f>SUM(C14:O14)</f>
        <v>1874</v>
      </c>
      <c r="Q14" s="78" t="s">
        <v>16</v>
      </c>
      <c r="R14" s="770"/>
    </row>
    <row r="15" spans="1:18" ht="30" customHeight="1" x14ac:dyDescent="0.2">
      <c r="A15" s="768"/>
      <c r="B15" s="80" t="s">
        <v>17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f>SUM(C15:O15)</f>
        <v>0</v>
      </c>
      <c r="Q15" s="78" t="s">
        <v>18</v>
      </c>
      <c r="R15" s="770"/>
    </row>
    <row r="16" spans="1:18" ht="30" customHeight="1" x14ac:dyDescent="0.2">
      <c r="A16" s="768"/>
      <c r="B16" s="81" t="s">
        <v>19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82">
        <f>SUM(C16:O16)</f>
        <v>0</v>
      </c>
      <c r="Q16" s="83" t="s">
        <v>20</v>
      </c>
      <c r="R16" s="770"/>
    </row>
    <row r="17" spans="1:18" ht="30" customHeight="1" thickBot="1" x14ac:dyDescent="0.25">
      <c r="A17" s="761"/>
      <c r="B17" s="84" t="s">
        <v>21</v>
      </c>
      <c r="C17" s="85">
        <f>SUM(C12:C16)</f>
        <v>693</v>
      </c>
      <c r="D17" s="85">
        <f t="shared" ref="D17:O17" si="1">SUM(D12:D16)</f>
        <v>214</v>
      </c>
      <c r="E17" s="85">
        <f t="shared" si="1"/>
        <v>107.99999999999999</v>
      </c>
      <c r="F17" s="85">
        <f t="shared" si="1"/>
        <v>120</v>
      </c>
      <c r="G17" s="85">
        <f t="shared" si="1"/>
        <v>262</v>
      </c>
      <c r="H17" s="85">
        <f t="shared" si="1"/>
        <v>1127</v>
      </c>
      <c r="I17" s="85">
        <f t="shared" si="1"/>
        <v>235</v>
      </c>
      <c r="J17" s="85">
        <f t="shared" si="1"/>
        <v>46.999999999999993</v>
      </c>
      <c r="K17" s="85">
        <f t="shared" si="1"/>
        <v>42</v>
      </c>
      <c r="L17" s="85">
        <f t="shared" si="1"/>
        <v>7</v>
      </c>
      <c r="M17" s="85">
        <f t="shared" si="1"/>
        <v>72</v>
      </c>
      <c r="N17" s="85">
        <f t="shared" si="1"/>
        <v>30.999999999999996</v>
      </c>
      <c r="O17" s="85">
        <f t="shared" si="1"/>
        <v>261</v>
      </c>
      <c r="P17" s="85">
        <f>SUM(P12:P16)</f>
        <v>3219</v>
      </c>
      <c r="Q17" s="17" t="s">
        <v>311</v>
      </c>
      <c r="R17" s="771"/>
    </row>
    <row r="18" spans="1:18" ht="30" customHeight="1" x14ac:dyDescent="0.25">
      <c r="A18" s="767" t="s">
        <v>94</v>
      </c>
      <c r="B18" s="76" t="s">
        <v>11</v>
      </c>
      <c r="C18" s="77">
        <v>21</v>
      </c>
      <c r="D18" s="77">
        <v>5</v>
      </c>
      <c r="E18" s="77">
        <v>6</v>
      </c>
      <c r="F18" s="77">
        <v>1</v>
      </c>
      <c r="G18" s="77">
        <v>8</v>
      </c>
      <c r="H18" s="77">
        <v>25</v>
      </c>
      <c r="I18" s="77">
        <v>10</v>
      </c>
      <c r="J18" s="77">
        <v>2</v>
      </c>
      <c r="K18" s="77">
        <v>2</v>
      </c>
      <c r="L18" s="77">
        <v>1</v>
      </c>
      <c r="M18" s="77">
        <v>7</v>
      </c>
      <c r="N18" s="77">
        <v>0</v>
      </c>
      <c r="O18" s="77">
        <v>0</v>
      </c>
      <c r="P18" s="77">
        <f>SUM(C18:O18)</f>
        <v>88</v>
      </c>
      <c r="Q18" s="78" t="s">
        <v>12</v>
      </c>
      <c r="R18" s="240"/>
    </row>
    <row r="19" spans="1:18" ht="30" customHeight="1" x14ac:dyDescent="0.25">
      <c r="A19" s="768"/>
      <c r="B19" s="76" t="s">
        <v>13</v>
      </c>
      <c r="C19" s="77">
        <v>0</v>
      </c>
      <c r="D19" s="77">
        <v>0</v>
      </c>
      <c r="E19" s="77">
        <v>0</v>
      </c>
      <c r="F19" s="77">
        <v>0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f>SUM(C19:O19)</f>
        <v>0</v>
      </c>
      <c r="Q19" s="79" t="s">
        <v>309</v>
      </c>
      <c r="R19" s="240"/>
    </row>
    <row r="20" spans="1:18" ht="30" customHeight="1" x14ac:dyDescent="0.2">
      <c r="A20" s="768"/>
      <c r="B20" s="76" t="s">
        <v>15</v>
      </c>
      <c r="C20" s="77">
        <v>41</v>
      </c>
      <c r="D20" s="77">
        <v>20</v>
      </c>
      <c r="E20" s="77">
        <v>13</v>
      </c>
      <c r="F20" s="77">
        <v>33</v>
      </c>
      <c r="G20" s="77">
        <v>29.000000000000004</v>
      </c>
      <c r="H20" s="77">
        <v>186.99999999999997</v>
      </c>
      <c r="I20" s="77">
        <v>114</v>
      </c>
      <c r="J20" s="77">
        <v>13</v>
      </c>
      <c r="K20" s="77">
        <v>8</v>
      </c>
      <c r="L20" s="77">
        <v>6</v>
      </c>
      <c r="M20" s="77">
        <v>29.000000000000004</v>
      </c>
      <c r="N20" s="77">
        <v>6</v>
      </c>
      <c r="O20" s="77">
        <v>0</v>
      </c>
      <c r="P20" s="77">
        <f>SUM(C20:O20)</f>
        <v>499</v>
      </c>
      <c r="Q20" s="78" t="s">
        <v>16</v>
      </c>
      <c r="R20" s="237" t="s">
        <v>211</v>
      </c>
    </row>
    <row r="21" spans="1:18" ht="30" customHeight="1" x14ac:dyDescent="0.25">
      <c r="A21" s="768"/>
      <c r="B21" s="80" t="s">
        <v>17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f>SUM(C21:O21)</f>
        <v>0</v>
      </c>
      <c r="Q21" s="78" t="s">
        <v>18</v>
      </c>
      <c r="R21" s="240"/>
    </row>
    <row r="22" spans="1:18" ht="30" customHeight="1" x14ac:dyDescent="0.25">
      <c r="A22" s="768"/>
      <c r="B22" s="81" t="s">
        <v>19</v>
      </c>
      <c r="C22" s="82">
        <v>0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v>0</v>
      </c>
      <c r="J22" s="82">
        <v>0</v>
      </c>
      <c r="K22" s="82">
        <v>0</v>
      </c>
      <c r="L22" s="82">
        <v>0</v>
      </c>
      <c r="M22" s="82">
        <v>0</v>
      </c>
      <c r="N22" s="82">
        <v>0</v>
      </c>
      <c r="O22" s="82">
        <v>0</v>
      </c>
      <c r="P22" s="82">
        <f>SUM(C22:O22)</f>
        <v>0</v>
      </c>
      <c r="Q22" s="83" t="s">
        <v>20</v>
      </c>
      <c r="R22" s="240"/>
    </row>
    <row r="23" spans="1:18" ht="30" customHeight="1" thickBot="1" x14ac:dyDescent="0.3">
      <c r="A23" s="761"/>
      <c r="B23" s="84" t="s">
        <v>21</v>
      </c>
      <c r="C23" s="85">
        <f>SUM(C18:C22)</f>
        <v>62</v>
      </c>
      <c r="D23" s="85">
        <f t="shared" ref="D23:O23" si="2">SUM(D18:D22)</f>
        <v>25</v>
      </c>
      <c r="E23" s="85">
        <f t="shared" si="2"/>
        <v>19</v>
      </c>
      <c r="F23" s="85">
        <f t="shared" si="2"/>
        <v>34</v>
      </c>
      <c r="G23" s="85">
        <f t="shared" si="2"/>
        <v>37</v>
      </c>
      <c r="H23" s="85">
        <f t="shared" si="2"/>
        <v>211.99999999999997</v>
      </c>
      <c r="I23" s="85">
        <f t="shared" si="2"/>
        <v>124</v>
      </c>
      <c r="J23" s="85">
        <f t="shared" si="2"/>
        <v>15</v>
      </c>
      <c r="K23" s="85">
        <f t="shared" si="2"/>
        <v>10</v>
      </c>
      <c r="L23" s="85">
        <f t="shared" si="2"/>
        <v>7</v>
      </c>
      <c r="M23" s="85">
        <f t="shared" si="2"/>
        <v>36</v>
      </c>
      <c r="N23" s="85">
        <f t="shared" si="2"/>
        <v>6</v>
      </c>
      <c r="O23" s="85">
        <f t="shared" si="2"/>
        <v>0</v>
      </c>
      <c r="P23" s="85">
        <f>SUM(P18:P22)</f>
        <v>587</v>
      </c>
      <c r="Q23" s="17" t="s">
        <v>311</v>
      </c>
      <c r="R23" s="241"/>
    </row>
    <row r="24" spans="1:18" ht="30" customHeight="1" x14ac:dyDescent="0.25">
      <c r="A24" s="389"/>
      <c r="B24" s="414"/>
      <c r="C24" s="415"/>
      <c r="D24" s="415"/>
      <c r="E24" s="415"/>
      <c r="F24" s="415"/>
      <c r="G24" s="415"/>
      <c r="H24" s="415"/>
      <c r="I24" s="415"/>
      <c r="J24" s="415"/>
      <c r="K24" s="415"/>
      <c r="L24" s="415"/>
      <c r="M24" s="415"/>
      <c r="N24" s="415"/>
      <c r="O24" s="415"/>
      <c r="P24" s="415"/>
      <c r="Q24" s="408"/>
      <c r="R24" s="240"/>
    </row>
    <row r="25" spans="1:18" ht="30" customHeight="1" thickBot="1" x14ac:dyDescent="0.25">
      <c r="A25" s="764" t="s">
        <v>410</v>
      </c>
      <c r="B25" s="764"/>
      <c r="C25" s="415"/>
      <c r="D25" s="415"/>
      <c r="E25" s="415"/>
      <c r="F25" s="415"/>
      <c r="G25" s="415"/>
      <c r="H25" s="415"/>
      <c r="I25" s="415"/>
      <c r="J25" s="415"/>
      <c r="K25" s="415"/>
      <c r="L25" s="415"/>
      <c r="M25" s="415"/>
      <c r="N25" s="415"/>
      <c r="O25" s="415"/>
      <c r="P25" s="415"/>
      <c r="Q25" s="408"/>
      <c r="R25" s="224" t="s">
        <v>411</v>
      </c>
    </row>
    <row r="26" spans="1:18" ht="72" customHeight="1" thickTop="1" x14ac:dyDescent="0.2">
      <c r="A26" s="760" t="s">
        <v>42</v>
      </c>
      <c r="B26" s="762" t="s">
        <v>1</v>
      </c>
      <c r="C26" s="74" t="s">
        <v>464</v>
      </c>
      <c r="D26" s="74" t="s">
        <v>98</v>
      </c>
      <c r="E26" s="74" t="s">
        <v>99</v>
      </c>
      <c r="F26" s="74" t="s">
        <v>100</v>
      </c>
      <c r="G26" s="74" t="s">
        <v>101</v>
      </c>
      <c r="H26" s="74" t="s">
        <v>102</v>
      </c>
      <c r="I26" s="74" t="s">
        <v>103</v>
      </c>
      <c r="J26" s="74" t="s">
        <v>104</v>
      </c>
      <c r="K26" s="74" t="s">
        <v>105</v>
      </c>
      <c r="L26" s="74" t="s">
        <v>106</v>
      </c>
      <c r="M26" s="74" t="s">
        <v>466</v>
      </c>
      <c r="N26" s="74" t="s">
        <v>107</v>
      </c>
      <c r="O26" s="74" t="s">
        <v>19</v>
      </c>
      <c r="P26" s="74" t="s">
        <v>39</v>
      </c>
      <c r="Q26" s="762" t="s">
        <v>6</v>
      </c>
      <c r="R26" s="760" t="s">
        <v>152</v>
      </c>
    </row>
    <row r="27" spans="1:18" ht="83.25" customHeight="1" thickBot="1" x14ac:dyDescent="0.25">
      <c r="A27" s="761"/>
      <c r="B27" s="763"/>
      <c r="C27" s="413" t="s">
        <v>343</v>
      </c>
      <c r="D27" s="413" t="s">
        <v>344</v>
      </c>
      <c r="E27" s="413" t="s">
        <v>345</v>
      </c>
      <c r="F27" s="413" t="s">
        <v>346</v>
      </c>
      <c r="G27" s="413" t="s">
        <v>347</v>
      </c>
      <c r="H27" s="413" t="s">
        <v>348</v>
      </c>
      <c r="I27" s="413" t="s">
        <v>349</v>
      </c>
      <c r="J27" s="413" t="s">
        <v>351</v>
      </c>
      <c r="K27" s="413" t="s">
        <v>350</v>
      </c>
      <c r="L27" s="413" t="s">
        <v>352</v>
      </c>
      <c r="M27" s="413" t="s">
        <v>353</v>
      </c>
      <c r="N27" s="413" t="s">
        <v>354</v>
      </c>
      <c r="O27" s="413" t="s">
        <v>20</v>
      </c>
      <c r="P27" s="75" t="s">
        <v>22</v>
      </c>
      <c r="Q27" s="763"/>
      <c r="R27" s="761"/>
    </row>
    <row r="28" spans="1:18" ht="30" customHeight="1" x14ac:dyDescent="0.2">
      <c r="A28" s="767" t="s">
        <v>26</v>
      </c>
      <c r="B28" s="76" t="s">
        <v>11</v>
      </c>
      <c r="C28" s="77">
        <v>73</v>
      </c>
      <c r="D28" s="77">
        <v>4</v>
      </c>
      <c r="E28" s="77">
        <v>1</v>
      </c>
      <c r="F28" s="77">
        <v>0</v>
      </c>
      <c r="G28" s="77">
        <v>5</v>
      </c>
      <c r="H28" s="77">
        <v>21</v>
      </c>
      <c r="I28" s="77">
        <v>11</v>
      </c>
      <c r="J28" s="77">
        <v>2</v>
      </c>
      <c r="K28" s="77">
        <v>1</v>
      </c>
      <c r="L28" s="77">
        <v>2</v>
      </c>
      <c r="M28" s="77">
        <v>0</v>
      </c>
      <c r="N28" s="77">
        <v>0</v>
      </c>
      <c r="O28" s="77">
        <v>0</v>
      </c>
      <c r="P28" s="77">
        <f>SUM(C28:O28)</f>
        <v>120</v>
      </c>
      <c r="Q28" s="78" t="s">
        <v>12</v>
      </c>
      <c r="R28" s="772" t="s">
        <v>157</v>
      </c>
    </row>
    <row r="29" spans="1:18" ht="30" customHeight="1" x14ac:dyDescent="0.2">
      <c r="A29" s="768"/>
      <c r="B29" s="76" t="s">
        <v>13</v>
      </c>
      <c r="C29" s="77">
        <v>0</v>
      </c>
      <c r="D29" s="77">
        <v>0</v>
      </c>
      <c r="E29" s="77">
        <v>0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f>SUM(C29:O29)</f>
        <v>0</v>
      </c>
      <c r="Q29" s="79" t="s">
        <v>309</v>
      </c>
      <c r="R29" s="773"/>
    </row>
    <row r="30" spans="1:18" ht="30" customHeight="1" x14ac:dyDescent="0.2">
      <c r="A30" s="768"/>
      <c r="B30" s="76" t="s">
        <v>15</v>
      </c>
      <c r="C30" s="77">
        <v>6</v>
      </c>
      <c r="D30" s="77">
        <v>2</v>
      </c>
      <c r="E30" s="77">
        <v>1</v>
      </c>
      <c r="F30" s="77">
        <v>0</v>
      </c>
      <c r="G30" s="77">
        <v>0</v>
      </c>
      <c r="H30" s="77">
        <v>15</v>
      </c>
      <c r="I30" s="77">
        <v>10</v>
      </c>
      <c r="J30" s="77">
        <v>1</v>
      </c>
      <c r="K30" s="77">
        <v>1</v>
      </c>
      <c r="L30" s="77">
        <v>0</v>
      </c>
      <c r="M30" s="77">
        <v>0</v>
      </c>
      <c r="N30" s="77">
        <v>0</v>
      </c>
      <c r="O30" s="77">
        <v>0</v>
      </c>
      <c r="P30" s="77">
        <f>SUM(C30:O30)</f>
        <v>36</v>
      </c>
      <c r="Q30" s="78" t="s">
        <v>16</v>
      </c>
      <c r="R30" s="773"/>
    </row>
    <row r="31" spans="1:18" ht="30" customHeight="1" x14ac:dyDescent="0.2">
      <c r="A31" s="768"/>
      <c r="B31" s="80" t="s">
        <v>17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f>SUM(C31:O31)</f>
        <v>0</v>
      </c>
      <c r="Q31" s="78" t="s">
        <v>18</v>
      </c>
      <c r="R31" s="773"/>
    </row>
    <row r="32" spans="1:18" ht="30" customHeight="1" x14ac:dyDescent="0.2">
      <c r="A32" s="768"/>
      <c r="B32" s="81" t="s">
        <v>19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f>SUM(C32:O32)</f>
        <v>0</v>
      </c>
      <c r="Q32" s="83" t="s">
        <v>20</v>
      </c>
      <c r="R32" s="773"/>
    </row>
    <row r="33" spans="1:18" ht="30" customHeight="1" thickBot="1" x14ac:dyDescent="0.25">
      <c r="A33" s="761"/>
      <c r="B33" s="84" t="s">
        <v>21</v>
      </c>
      <c r="C33" s="85">
        <f>SUM(C28:C32)</f>
        <v>79</v>
      </c>
      <c r="D33" s="85">
        <f t="shared" ref="D33:N33" si="3">SUM(D28:D32)</f>
        <v>6</v>
      </c>
      <c r="E33" s="85">
        <f t="shared" si="3"/>
        <v>2</v>
      </c>
      <c r="F33" s="85">
        <f t="shared" si="3"/>
        <v>0</v>
      </c>
      <c r="G33" s="85">
        <f t="shared" si="3"/>
        <v>5</v>
      </c>
      <c r="H33" s="85">
        <f t="shared" si="3"/>
        <v>36</v>
      </c>
      <c r="I33" s="85">
        <f t="shared" si="3"/>
        <v>21</v>
      </c>
      <c r="J33" s="85">
        <f t="shared" si="3"/>
        <v>3</v>
      </c>
      <c r="K33" s="85">
        <f t="shared" si="3"/>
        <v>2</v>
      </c>
      <c r="L33" s="85">
        <f t="shared" si="3"/>
        <v>2</v>
      </c>
      <c r="M33" s="85">
        <f t="shared" si="3"/>
        <v>0</v>
      </c>
      <c r="N33" s="85">
        <f t="shared" si="3"/>
        <v>0</v>
      </c>
      <c r="O33" s="85">
        <f>SUM(O28:O32)</f>
        <v>0</v>
      </c>
      <c r="P33" s="85">
        <f>SUM(P28:P32)</f>
        <v>156</v>
      </c>
      <c r="Q33" s="17" t="s">
        <v>311</v>
      </c>
      <c r="R33" s="774"/>
    </row>
    <row r="34" spans="1:18" ht="30" customHeight="1" x14ac:dyDescent="0.2">
      <c r="A34" s="767" t="s">
        <v>27</v>
      </c>
      <c r="B34" s="76" t="s">
        <v>11</v>
      </c>
      <c r="C34" s="77">
        <v>1575.0000000000002</v>
      </c>
      <c r="D34" s="77">
        <v>411.00000000000011</v>
      </c>
      <c r="E34" s="77">
        <v>177.99999999999997</v>
      </c>
      <c r="F34" s="77">
        <v>217.99999999999997</v>
      </c>
      <c r="G34" s="77">
        <v>706.00000000000011</v>
      </c>
      <c r="H34" s="77">
        <v>3503.0000000000018</v>
      </c>
      <c r="I34" s="77">
        <v>688.00000000000034</v>
      </c>
      <c r="J34" s="77">
        <v>223.99999999999994</v>
      </c>
      <c r="K34" s="77">
        <v>109.00000000000001</v>
      </c>
      <c r="L34" s="77">
        <v>78</v>
      </c>
      <c r="M34" s="77">
        <v>427.00000000000017</v>
      </c>
      <c r="N34" s="77">
        <v>92</v>
      </c>
      <c r="O34" s="77">
        <v>8</v>
      </c>
      <c r="P34" s="77">
        <f>SUM(C34:O34)</f>
        <v>8217.0000000000018</v>
      </c>
      <c r="Q34" s="78" t="s">
        <v>12</v>
      </c>
      <c r="R34" s="772" t="s">
        <v>158</v>
      </c>
    </row>
    <row r="35" spans="1:18" ht="30" customHeight="1" x14ac:dyDescent="0.2">
      <c r="A35" s="768"/>
      <c r="B35" s="76" t="s">
        <v>13</v>
      </c>
      <c r="C35" s="77">
        <v>0</v>
      </c>
      <c r="D35" s="77">
        <v>0</v>
      </c>
      <c r="E35" s="77">
        <v>0</v>
      </c>
      <c r="F35" s="77">
        <v>0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f>SUM(C35:O35)</f>
        <v>0</v>
      </c>
      <c r="Q35" s="79" t="s">
        <v>309</v>
      </c>
      <c r="R35" s="773"/>
    </row>
    <row r="36" spans="1:18" ht="30" customHeight="1" x14ac:dyDescent="0.2">
      <c r="A36" s="768"/>
      <c r="B36" s="76" t="s">
        <v>15</v>
      </c>
      <c r="C36" s="77">
        <v>1796.9999999999991</v>
      </c>
      <c r="D36" s="77">
        <v>900.99999999999966</v>
      </c>
      <c r="E36" s="77">
        <v>730.99999999999955</v>
      </c>
      <c r="F36" s="77">
        <v>1556.9999999999995</v>
      </c>
      <c r="G36" s="77">
        <v>1906.9999999999995</v>
      </c>
      <c r="H36" s="77">
        <v>7841.0000000000036</v>
      </c>
      <c r="I36" s="77">
        <v>4007</v>
      </c>
      <c r="J36" s="77">
        <v>1108.0000000000002</v>
      </c>
      <c r="K36" s="77">
        <v>380.00000000000017</v>
      </c>
      <c r="L36" s="77">
        <v>361.00000000000011</v>
      </c>
      <c r="M36" s="77">
        <v>1392.0000000000005</v>
      </c>
      <c r="N36" s="77">
        <v>476.00000000000023</v>
      </c>
      <c r="O36" s="77">
        <v>66.999999999999957</v>
      </c>
      <c r="P36" s="77">
        <f>SUM(C36:O36)</f>
        <v>22525</v>
      </c>
      <c r="Q36" s="78" t="s">
        <v>16</v>
      </c>
      <c r="R36" s="773"/>
    </row>
    <row r="37" spans="1:18" ht="30" customHeight="1" x14ac:dyDescent="0.2">
      <c r="A37" s="768"/>
      <c r="B37" s="80" t="s">
        <v>17</v>
      </c>
      <c r="C37" s="77">
        <v>0</v>
      </c>
      <c r="D37" s="77">
        <v>0</v>
      </c>
      <c r="E37" s="77">
        <v>0</v>
      </c>
      <c r="F37" s="77">
        <v>0</v>
      </c>
      <c r="G37" s="77">
        <v>0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f>SUM(C37:O37)</f>
        <v>0</v>
      </c>
      <c r="Q37" s="78" t="s">
        <v>18</v>
      </c>
      <c r="R37" s="773"/>
    </row>
    <row r="38" spans="1:18" ht="30" customHeight="1" x14ac:dyDescent="0.2">
      <c r="A38" s="768"/>
      <c r="B38" s="81" t="s">
        <v>19</v>
      </c>
      <c r="C38" s="82">
        <v>0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82">
        <v>0</v>
      </c>
      <c r="J38" s="82">
        <v>0</v>
      </c>
      <c r="K38" s="82">
        <v>0</v>
      </c>
      <c r="L38" s="82">
        <v>0</v>
      </c>
      <c r="M38" s="82">
        <v>0</v>
      </c>
      <c r="N38" s="82">
        <v>0</v>
      </c>
      <c r="O38" s="82">
        <v>0</v>
      </c>
      <c r="P38" s="82">
        <f>SUM(C38:O38)</f>
        <v>0</v>
      </c>
      <c r="Q38" s="83" t="s">
        <v>20</v>
      </c>
      <c r="R38" s="773"/>
    </row>
    <row r="39" spans="1:18" ht="30" customHeight="1" thickBot="1" x14ac:dyDescent="0.25">
      <c r="A39" s="761"/>
      <c r="B39" s="84" t="s">
        <v>21</v>
      </c>
      <c r="C39" s="85">
        <f>SUM(C34:C38)</f>
        <v>3371.9999999999991</v>
      </c>
      <c r="D39" s="85">
        <f t="shared" ref="D39:P39" si="4">SUM(D34:D38)</f>
        <v>1311.9999999999998</v>
      </c>
      <c r="E39" s="85">
        <f t="shared" si="4"/>
        <v>908.99999999999955</v>
      </c>
      <c r="F39" s="85">
        <f t="shared" si="4"/>
        <v>1774.9999999999995</v>
      </c>
      <c r="G39" s="85">
        <f t="shared" si="4"/>
        <v>2612.9999999999995</v>
      </c>
      <c r="H39" s="85">
        <f t="shared" si="4"/>
        <v>11344.000000000005</v>
      </c>
      <c r="I39" s="85">
        <f t="shared" si="4"/>
        <v>4695</v>
      </c>
      <c r="J39" s="85">
        <f t="shared" si="4"/>
        <v>1332.0000000000002</v>
      </c>
      <c r="K39" s="85">
        <f t="shared" si="4"/>
        <v>489.00000000000017</v>
      </c>
      <c r="L39" s="85">
        <f t="shared" si="4"/>
        <v>439.00000000000011</v>
      </c>
      <c r="M39" s="85">
        <f t="shared" si="4"/>
        <v>1819.0000000000007</v>
      </c>
      <c r="N39" s="85">
        <f t="shared" si="4"/>
        <v>568.00000000000023</v>
      </c>
      <c r="O39" s="85">
        <f t="shared" si="4"/>
        <v>74.999999999999957</v>
      </c>
      <c r="P39" s="85">
        <f t="shared" si="4"/>
        <v>30742</v>
      </c>
      <c r="Q39" s="17" t="s">
        <v>311</v>
      </c>
      <c r="R39" s="774"/>
    </row>
    <row r="40" spans="1:18" ht="30" customHeight="1" x14ac:dyDescent="0.2">
      <c r="A40" s="767" t="s">
        <v>28</v>
      </c>
      <c r="B40" s="672" t="s">
        <v>11</v>
      </c>
      <c r="C40" s="673">
        <v>159</v>
      </c>
      <c r="D40" s="673">
        <v>25</v>
      </c>
      <c r="E40" s="673">
        <v>12</v>
      </c>
      <c r="F40" s="673">
        <v>10</v>
      </c>
      <c r="G40" s="673">
        <v>62.999999999999986</v>
      </c>
      <c r="H40" s="673">
        <v>114.99999999999999</v>
      </c>
      <c r="I40" s="673">
        <v>14</v>
      </c>
      <c r="J40" s="673">
        <v>4</v>
      </c>
      <c r="K40" s="673">
        <v>6</v>
      </c>
      <c r="L40" s="673">
        <v>1.0000000000000002</v>
      </c>
      <c r="M40" s="673">
        <v>17</v>
      </c>
      <c r="N40" s="673">
        <v>1</v>
      </c>
      <c r="O40" s="673">
        <v>3</v>
      </c>
      <c r="P40" s="673">
        <f>SUM(C40:O40)</f>
        <v>430</v>
      </c>
      <c r="Q40" s="674" t="s">
        <v>12</v>
      </c>
      <c r="R40" s="772" t="s">
        <v>159</v>
      </c>
    </row>
    <row r="41" spans="1:18" ht="30" customHeight="1" x14ac:dyDescent="0.2">
      <c r="A41" s="768"/>
      <c r="B41" s="76" t="s">
        <v>13</v>
      </c>
      <c r="C41" s="77">
        <v>0</v>
      </c>
      <c r="D41" s="77">
        <v>0</v>
      </c>
      <c r="E41" s="77">
        <v>0</v>
      </c>
      <c r="F41" s="77">
        <v>0</v>
      </c>
      <c r="G41" s="77">
        <v>0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f>SUM(C41:O41)</f>
        <v>0</v>
      </c>
      <c r="Q41" s="79" t="s">
        <v>309</v>
      </c>
      <c r="R41" s="773"/>
    </row>
    <row r="42" spans="1:18" ht="30" customHeight="1" x14ac:dyDescent="0.2">
      <c r="A42" s="768"/>
      <c r="B42" s="76" t="s">
        <v>15</v>
      </c>
      <c r="C42" s="77">
        <v>432</v>
      </c>
      <c r="D42" s="77">
        <v>215</v>
      </c>
      <c r="E42" s="77">
        <v>115.00000000000001</v>
      </c>
      <c r="F42" s="77">
        <v>297.99999999999994</v>
      </c>
      <c r="G42" s="77">
        <v>426</v>
      </c>
      <c r="H42" s="77">
        <v>1863.0000000000002</v>
      </c>
      <c r="I42" s="77">
        <v>1446.0000000000002</v>
      </c>
      <c r="J42" s="77">
        <v>147</v>
      </c>
      <c r="K42" s="77">
        <v>57.000000000000014</v>
      </c>
      <c r="L42" s="77">
        <v>22</v>
      </c>
      <c r="M42" s="77">
        <v>267.00000000000006</v>
      </c>
      <c r="N42" s="77">
        <v>38.999999999999993</v>
      </c>
      <c r="O42" s="77">
        <v>54.999999999999993</v>
      </c>
      <c r="P42" s="77">
        <f>SUM(C42:O42)</f>
        <v>5382</v>
      </c>
      <c r="Q42" s="78" t="s">
        <v>16</v>
      </c>
      <c r="R42" s="773"/>
    </row>
    <row r="43" spans="1:18" ht="30" customHeight="1" x14ac:dyDescent="0.2">
      <c r="A43" s="768"/>
      <c r="B43" s="80" t="s">
        <v>17</v>
      </c>
      <c r="C43" s="77">
        <v>0</v>
      </c>
      <c r="D43" s="77">
        <v>0</v>
      </c>
      <c r="E43" s="77">
        <v>0</v>
      </c>
      <c r="F43" s="77">
        <v>0</v>
      </c>
      <c r="G43" s="77">
        <v>0</v>
      </c>
      <c r="H43" s="77">
        <v>0</v>
      </c>
      <c r="I43" s="77">
        <v>0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8" t="s">
        <v>18</v>
      </c>
      <c r="R43" s="773"/>
    </row>
    <row r="44" spans="1:18" ht="30" customHeight="1" x14ac:dyDescent="0.2">
      <c r="A44" s="768"/>
      <c r="B44" s="81" t="s">
        <v>19</v>
      </c>
      <c r="C44" s="82">
        <v>0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82">
        <v>0</v>
      </c>
      <c r="J44" s="82">
        <v>0</v>
      </c>
      <c r="K44" s="82">
        <v>0</v>
      </c>
      <c r="L44" s="82">
        <v>0</v>
      </c>
      <c r="M44" s="82">
        <v>0</v>
      </c>
      <c r="N44" s="82">
        <v>0</v>
      </c>
      <c r="O44" s="82">
        <v>0</v>
      </c>
      <c r="P44" s="82">
        <v>0</v>
      </c>
      <c r="Q44" s="83" t="s">
        <v>20</v>
      </c>
      <c r="R44" s="773"/>
    </row>
    <row r="45" spans="1:18" ht="30" customHeight="1" thickBot="1" x14ac:dyDescent="0.25">
      <c r="A45" s="761"/>
      <c r="B45" s="84" t="s">
        <v>21</v>
      </c>
      <c r="C45" s="85">
        <f>SUM(C40:C44)</f>
        <v>591</v>
      </c>
      <c r="D45" s="85">
        <f t="shared" ref="D45:O45" si="5">SUM(D40:D44)</f>
        <v>240</v>
      </c>
      <c r="E45" s="85">
        <f t="shared" si="5"/>
        <v>127.00000000000001</v>
      </c>
      <c r="F45" s="85">
        <f t="shared" si="5"/>
        <v>307.99999999999994</v>
      </c>
      <c r="G45" s="85">
        <f t="shared" si="5"/>
        <v>489</v>
      </c>
      <c r="H45" s="85">
        <f t="shared" si="5"/>
        <v>1978.0000000000002</v>
      </c>
      <c r="I45" s="85">
        <f t="shared" si="5"/>
        <v>1460.0000000000002</v>
      </c>
      <c r="J45" s="85">
        <f t="shared" si="5"/>
        <v>151</v>
      </c>
      <c r="K45" s="85">
        <f t="shared" si="5"/>
        <v>63.000000000000014</v>
      </c>
      <c r="L45" s="85">
        <f t="shared" si="5"/>
        <v>23</v>
      </c>
      <c r="M45" s="85">
        <f t="shared" si="5"/>
        <v>284.00000000000006</v>
      </c>
      <c r="N45" s="85">
        <f t="shared" si="5"/>
        <v>39.999999999999993</v>
      </c>
      <c r="O45" s="85">
        <f t="shared" si="5"/>
        <v>57.999999999999993</v>
      </c>
      <c r="P45" s="85">
        <f>SUM(P40:P44)</f>
        <v>5812</v>
      </c>
      <c r="Q45" s="675" t="s">
        <v>311</v>
      </c>
      <c r="R45" s="774"/>
    </row>
    <row r="46" spans="1:18" ht="30" customHeight="1" thickBot="1" x14ac:dyDescent="0.25">
      <c r="A46" s="764" t="s">
        <v>410</v>
      </c>
      <c r="B46" s="764"/>
      <c r="C46" s="577"/>
      <c r="D46" s="577"/>
      <c r="E46" s="577"/>
      <c r="F46" s="577"/>
      <c r="G46" s="577"/>
      <c r="H46" s="577"/>
      <c r="I46" s="577"/>
      <c r="J46" s="577"/>
      <c r="K46" s="577"/>
      <c r="L46" s="577"/>
      <c r="M46" s="577"/>
      <c r="N46" s="577"/>
      <c r="O46" s="577"/>
      <c r="P46" s="577"/>
      <c r="Q46" s="578"/>
      <c r="R46" s="579" t="s">
        <v>411</v>
      </c>
    </row>
    <row r="47" spans="1:18" ht="64.5" customHeight="1" thickTop="1" x14ac:dyDescent="0.2">
      <c r="A47" s="760" t="s">
        <v>42</v>
      </c>
      <c r="B47" s="762" t="s">
        <v>1</v>
      </c>
      <c r="C47" s="74" t="s">
        <v>464</v>
      </c>
      <c r="D47" s="74" t="s">
        <v>98</v>
      </c>
      <c r="E47" s="74" t="s">
        <v>99</v>
      </c>
      <c r="F47" s="74" t="s">
        <v>100</v>
      </c>
      <c r="G47" s="74" t="s">
        <v>101</v>
      </c>
      <c r="H47" s="74" t="s">
        <v>102</v>
      </c>
      <c r="I47" s="74" t="s">
        <v>103</v>
      </c>
      <c r="J47" s="74" t="s">
        <v>104</v>
      </c>
      <c r="K47" s="74" t="s">
        <v>105</v>
      </c>
      <c r="L47" s="74" t="s">
        <v>106</v>
      </c>
      <c r="M47" s="74" t="s">
        <v>465</v>
      </c>
      <c r="N47" s="74" t="s">
        <v>107</v>
      </c>
      <c r="O47" s="74" t="s">
        <v>19</v>
      </c>
      <c r="P47" s="74" t="s">
        <v>39</v>
      </c>
      <c r="Q47" s="762" t="s">
        <v>6</v>
      </c>
      <c r="R47" s="760" t="s">
        <v>152</v>
      </c>
    </row>
    <row r="48" spans="1:18" ht="54.75" customHeight="1" thickBot="1" x14ac:dyDescent="0.25">
      <c r="A48" s="761"/>
      <c r="B48" s="763"/>
      <c r="C48" s="413" t="s">
        <v>343</v>
      </c>
      <c r="D48" s="413" t="s">
        <v>344</v>
      </c>
      <c r="E48" s="413" t="s">
        <v>345</v>
      </c>
      <c r="F48" s="413" t="s">
        <v>346</v>
      </c>
      <c r="G48" s="413" t="s">
        <v>347</v>
      </c>
      <c r="H48" s="413" t="s">
        <v>348</v>
      </c>
      <c r="I48" s="413" t="s">
        <v>349</v>
      </c>
      <c r="J48" s="413" t="s">
        <v>351</v>
      </c>
      <c r="K48" s="413" t="s">
        <v>350</v>
      </c>
      <c r="L48" s="413" t="s">
        <v>352</v>
      </c>
      <c r="M48" s="413" t="s">
        <v>353</v>
      </c>
      <c r="N48" s="413" t="s">
        <v>354</v>
      </c>
      <c r="O48" s="413" t="s">
        <v>20</v>
      </c>
      <c r="P48" s="75" t="s">
        <v>22</v>
      </c>
      <c r="Q48" s="763"/>
      <c r="R48" s="761"/>
    </row>
    <row r="49" spans="1:18" ht="30" customHeight="1" x14ac:dyDescent="0.2">
      <c r="A49" s="767" t="s">
        <v>58</v>
      </c>
      <c r="B49" s="76" t="s">
        <v>11</v>
      </c>
      <c r="C49" s="77">
        <v>44</v>
      </c>
      <c r="D49" s="77">
        <v>13</v>
      </c>
      <c r="E49" s="77">
        <v>6.9999999999999991</v>
      </c>
      <c r="F49" s="77">
        <v>4</v>
      </c>
      <c r="G49" s="77">
        <v>16</v>
      </c>
      <c r="H49" s="77">
        <v>55.999999999999993</v>
      </c>
      <c r="I49" s="77">
        <v>5</v>
      </c>
      <c r="J49" s="77">
        <v>2</v>
      </c>
      <c r="K49" s="77">
        <v>3</v>
      </c>
      <c r="L49" s="77">
        <v>0</v>
      </c>
      <c r="M49" s="77">
        <v>14</v>
      </c>
      <c r="N49" s="77">
        <v>2</v>
      </c>
      <c r="O49" s="77">
        <v>0</v>
      </c>
      <c r="P49" s="77">
        <f>SUM(C49:O49)</f>
        <v>166</v>
      </c>
      <c r="Q49" s="78" t="s">
        <v>12</v>
      </c>
      <c r="R49" s="772" t="s">
        <v>160</v>
      </c>
    </row>
    <row r="50" spans="1:18" ht="30" customHeight="1" x14ac:dyDescent="0.2">
      <c r="A50" s="768"/>
      <c r="B50" s="76" t="s">
        <v>13</v>
      </c>
      <c r="C50" s="77">
        <v>0</v>
      </c>
      <c r="D50" s="77">
        <v>0</v>
      </c>
      <c r="E50" s="77">
        <v>0</v>
      </c>
      <c r="F50" s="77">
        <v>0</v>
      </c>
      <c r="G50" s="77">
        <v>0</v>
      </c>
      <c r="H50" s="77">
        <v>0</v>
      </c>
      <c r="I50" s="77">
        <v>0</v>
      </c>
      <c r="J50" s="77">
        <v>0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f>SUM(C50:O50)</f>
        <v>0</v>
      </c>
      <c r="Q50" s="79" t="s">
        <v>309</v>
      </c>
      <c r="R50" s="773"/>
    </row>
    <row r="51" spans="1:18" ht="30" customHeight="1" x14ac:dyDescent="0.2">
      <c r="A51" s="768"/>
      <c r="B51" s="76" t="s">
        <v>15</v>
      </c>
      <c r="C51" s="77">
        <v>76</v>
      </c>
      <c r="D51" s="77">
        <v>23</v>
      </c>
      <c r="E51" s="77">
        <v>20</v>
      </c>
      <c r="F51" s="77">
        <v>23</v>
      </c>
      <c r="G51" s="77">
        <v>30</v>
      </c>
      <c r="H51" s="77">
        <v>156</v>
      </c>
      <c r="I51" s="77">
        <v>52.999999999999993</v>
      </c>
      <c r="J51" s="77">
        <v>10</v>
      </c>
      <c r="K51" s="77">
        <v>6.9999999999999991</v>
      </c>
      <c r="L51" s="77">
        <v>3</v>
      </c>
      <c r="M51" s="77">
        <v>10</v>
      </c>
      <c r="N51" s="77">
        <v>12</v>
      </c>
      <c r="O51" s="77">
        <v>21</v>
      </c>
      <c r="P51" s="77">
        <f>SUM(C51:O51)</f>
        <v>444</v>
      </c>
      <c r="Q51" s="78" t="s">
        <v>16</v>
      </c>
      <c r="R51" s="773"/>
    </row>
    <row r="52" spans="1:18" ht="30" customHeight="1" x14ac:dyDescent="0.2">
      <c r="A52" s="768"/>
      <c r="B52" s="80" t="s">
        <v>17</v>
      </c>
      <c r="C52" s="77">
        <v>0</v>
      </c>
      <c r="D52" s="77">
        <v>0</v>
      </c>
      <c r="E52" s="77">
        <v>0</v>
      </c>
      <c r="F52" s="77">
        <v>0</v>
      </c>
      <c r="G52" s="77">
        <v>0</v>
      </c>
      <c r="H52" s="77">
        <v>0</v>
      </c>
      <c r="I52" s="77">
        <v>0</v>
      </c>
      <c r="J52" s="77">
        <v>0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f>SUM(C52:O52)</f>
        <v>0</v>
      </c>
      <c r="Q52" s="78" t="s">
        <v>18</v>
      </c>
      <c r="R52" s="773"/>
    </row>
    <row r="53" spans="1:18" ht="30" customHeight="1" x14ac:dyDescent="0.2">
      <c r="A53" s="768"/>
      <c r="B53" s="81" t="s">
        <v>19</v>
      </c>
      <c r="C53" s="82">
        <v>60</v>
      </c>
      <c r="D53" s="82">
        <v>11</v>
      </c>
      <c r="E53" s="82">
        <v>3</v>
      </c>
      <c r="F53" s="82">
        <v>11</v>
      </c>
      <c r="G53" s="82">
        <v>12</v>
      </c>
      <c r="H53" s="82">
        <v>16</v>
      </c>
      <c r="I53" s="82">
        <v>4</v>
      </c>
      <c r="J53" s="82">
        <v>1</v>
      </c>
      <c r="K53" s="82">
        <v>2</v>
      </c>
      <c r="L53" s="82">
        <v>0</v>
      </c>
      <c r="M53" s="82">
        <v>1</v>
      </c>
      <c r="N53" s="82">
        <v>2</v>
      </c>
      <c r="O53" s="82">
        <v>0</v>
      </c>
      <c r="P53" s="82">
        <f>SUM(C53:O53)</f>
        <v>123</v>
      </c>
      <c r="Q53" s="83" t="s">
        <v>20</v>
      </c>
      <c r="R53" s="773"/>
    </row>
    <row r="54" spans="1:18" ht="30" customHeight="1" thickBot="1" x14ac:dyDescent="0.25">
      <c r="A54" s="761"/>
      <c r="B54" s="84" t="s">
        <v>21</v>
      </c>
      <c r="C54" s="85">
        <f>SUM(C49:C53)</f>
        <v>180</v>
      </c>
      <c r="D54" s="85">
        <f t="shared" ref="D54:N54" si="6">SUM(D49:D53)</f>
        <v>47</v>
      </c>
      <c r="E54" s="85">
        <f t="shared" si="6"/>
        <v>30</v>
      </c>
      <c r="F54" s="85">
        <f t="shared" si="6"/>
        <v>38</v>
      </c>
      <c r="G54" s="85">
        <f t="shared" si="6"/>
        <v>58</v>
      </c>
      <c r="H54" s="85">
        <f t="shared" si="6"/>
        <v>228</v>
      </c>
      <c r="I54" s="85">
        <f t="shared" si="6"/>
        <v>61.999999999999993</v>
      </c>
      <c r="J54" s="85">
        <f t="shared" si="6"/>
        <v>13</v>
      </c>
      <c r="K54" s="85">
        <f t="shared" si="6"/>
        <v>12</v>
      </c>
      <c r="L54" s="85">
        <f t="shared" si="6"/>
        <v>3</v>
      </c>
      <c r="M54" s="85">
        <f t="shared" si="6"/>
        <v>25</v>
      </c>
      <c r="N54" s="85">
        <f t="shared" si="6"/>
        <v>16</v>
      </c>
      <c r="O54" s="85">
        <f>SUM(O49:O53)</f>
        <v>21</v>
      </c>
      <c r="P54" s="85">
        <f>SUM(P49:P53)</f>
        <v>733</v>
      </c>
      <c r="Q54" s="17" t="s">
        <v>311</v>
      </c>
      <c r="R54" s="774"/>
    </row>
    <row r="55" spans="1:18" ht="30" customHeight="1" x14ac:dyDescent="0.2">
      <c r="A55" s="767" t="s">
        <v>59</v>
      </c>
      <c r="B55" s="76" t="s">
        <v>11</v>
      </c>
      <c r="C55" s="250" t="s">
        <v>371</v>
      </c>
      <c r="D55" s="250" t="s">
        <v>371</v>
      </c>
      <c r="E55" s="250" t="s">
        <v>371</v>
      </c>
      <c r="F55" s="250" t="s">
        <v>371</v>
      </c>
      <c r="G55" s="250" t="s">
        <v>371</v>
      </c>
      <c r="H55" s="250" t="s">
        <v>371</v>
      </c>
      <c r="I55" s="250" t="s">
        <v>371</v>
      </c>
      <c r="J55" s="250" t="s">
        <v>371</v>
      </c>
      <c r="K55" s="250" t="s">
        <v>371</v>
      </c>
      <c r="L55" s="250" t="s">
        <v>371</v>
      </c>
      <c r="M55" s="250" t="s">
        <v>371</v>
      </c>
      <c r="N55" s="250" t="s">
        <v>371</v>
      </c>
      <c r="O55" s="250" t="s">
        <v>371</v>
      </c>
      <c r="P55" s="77">
        <f>SUM(C55:O55)</f>
        <v>0</v>
      </c>
      <c r="Q55" s="78" t="s">
        <v>12</v>
      </c>
      <c r="R55" s="772" t="s">
        <v>161</v>
      </c>
    </row>
    <row r="56" spans="1:18" ht="30" customHeight="1" x14ac:dyDescent="0.2">
      <c r="A56" s="768"/>
      <c r="B56" s="76" t="s">
        <v>13</v>
      </c>
      <c r="C56" s="250" t="s">
        <v>371</v>
      </c>
      <c r="D56" s="250" t="s">
        <v>371</v>
      </c>
      <c r="E56" s="250" t="s">
        <v>371</v>
      </c>
      <c r="F56" s="250" t="s">
        <v>371</v>
      </c>
      <c r="G56" s="250" t="s">
        <v>371</v>
      </c>
      <c r="H56" s="250" t="s">
        <v>371</v>
      </c>
      <c r="I56" s="250" t="s">
        <v>371</v>
      </c>
      <c r="J56" s="250" t="s">
        <v>371</v>
      </c>
      <c r="K56" s="250" t="s">
        <v>371</v>
      </c>
      <c r="L56" s="250" t="s">
        <v>371</v>
      </c>
      <c r="M56" s="250" t="s">
        <v>371</v>
      </c>
      <c r="N56" s="250" t="s">
        <v>371</v>
      </c>
      <c r="O56" s="250" t="s">
        <v>371</v>
      </c>
      <c r="P56" s="77">
        <f>SUM(C56:O56)</f>
        <v>0</v>
      </c>
      <c r="Q56" s="79" t="s">
        <v>309</v>
      </c>
      <c r="R56" s="773"/>
    </row>
    <row r="57" spans="1:18" ht="30" customHeight="1" x14ac:dyDescent="0.2">
      <c r="A57" s="768"/>
      <c r="B57" s="76" t="s">
        <v>15</v>
      </c>
      <c r="C57" s="250" t="s">
        <v>371</v>
      </c>
      <c r="D57" s="250" t="s">
        <v>371</v>
      </c>
      <c r="E57" s="250" t="s">
        <v>371</v>
      </c>
      <c r="F57" s="250" t="s">
        <v>371</v>
      </c>
      <c r="G57" s="250" t="s">
        <v>371</v>
      </c>
      <c r="H57" s="250" t="s">
        <v>371</v>
      </c>
      <c r="I57" s="250" t="s">
        <v>371</v>
      </c>
      <c r="J57" s="250" t="s">
        <v>371</v>
      </c>
      <c r="K57" s="250" t="s">
        <v>371</v>
      </c>
      <c r="L57" s="250" t="s">
        <v>371</v>
      </c>
      <c r="M57" s="250" t="s">
        <v>371</v>
      </c>
      <c r="N57" s="250" t="s">
        <v>371</v>
      </c>
      <c r="O57" s="250" t="s">
        <v>371</v>
      </c>
      <c r="P57" s="77">
        <f>SUM(C57:O57)</f>
        <v>0</v>
      </c>
      <c r="Q57" s="78" t="s">
        <v>16</v>
      </c>
      <c r="R57" s="773"/>
    </row>
    <row r="58" spans="1:18" ht="30" customHeight="1" x14ac:dyDescent="0.2">
      <c r="A58" s="768"/>
      <c r="B58" s="80" t="s">
        <v>17</v>
      </c>
      <c r="C58" s="250" t="s">
        <v>371</v>
      </c>
      <c r="D58" s="250" t="s">
        <v>371</v>
      </c>
      <c r="E58" s="250" t="s">
        <v>371</v>
      </c>
      <c r="F58" s="250" t="s">
        <v>371</v>
      </c>
      <c r="G58" s="250" t="s">
        <v>371</v>
      </c>
      <c r="H58" s="250" t="s">
        <v>371</v>
      </c>
      <c r="I58" s="250" t="s">
        <v>371</v>
      </c>
      <c r="J58" s="250" t="s">
        <v>371</v>
      </c>
      <c r="K58" s="250" t="s">
        <v>371</v>
      </c>
      <c r="L58" s="250" t="s">
        <v>371</v>
      </c>
      <c r="M58" s="250" t="s">
        <v>371</v>
      </c>
      <c r="N58" s="250" t="s">
        <v>371</v>
      </c>
      <c r="O58" s="250" t="s">
        <v>371</v>
      </c>
      <c r="P58" s="77">
        <f>SUM(C58:O58)</f>
        <v>0</v>
      </c>
      <c r="Q58" s="78" t="s">
        <v>18</v>
      </c>
      <c r="R58" s="773"/>
    </row>
    <row r="59" spans="1:18" ht="30" customHeight="1" x14ac:dyDescent="0.2">
      <c r="A59" s="768"/>
      <c r="B59" s="81" t="s">
        <v>19</v>
      </c>
      <c r="C59" s="250" t="s">
        <v>371</v>
      </c>
      <c r="D59" s="250" t="s">
        <v>371</v>
      </c>
      <c r="E59" s="250" t="s">
        <v>371</v>
      </c>
      <c r="F59" s="250" t="s">
        <v>371</v>
      </c>
      <c r="G59" s="250" t="s">
        <v>371</v>
      </c>
      <c r="H59" s="250" t="s">
        <v>371</v>
      </c>
      <c r="I59" s="250" t="s">
        <v>371</v>
      </c>
      <c r="J59" s="250" t="s">
        <v>371</v>
      </c>
      <c r="K59" s="250" t="s">
        <v>371</v>
      </c>
      <c r="L59" s="250" t="s">
        <v>371</v>
      </c>
      <c r="M59" s="250" t="s">
        <v>371</v>
      </c>
      <c r="N59" s="250" t="s">
        <v>371</v>
      </c>
      <c r="O59" s="250" t="s">
        <v>371</v>
      </c>
      <c r="P59" s="82">
        <f>SUM(C59:O59)</f>
        <v>0</v>
      </c>
      <c r="Q59" s="83" t="s">
        <v>20</v>
      </c>
      <c r="R59" s="773"/>
    </row>
    <row r="60" spans="1:18" ht="30" customHeight="1" thickBot="1" x14ac:dyDescent="0.25">
      <c r="A60" s="761"/>
      <c r="B60" s="84" t="s">
        <v>21</v>
      </c>
      <c r="C60" s="251" t="s">
        <v>371</v>
      </c>
      <c r="D60" s="251" t="s">
        <v>371</v>
      </c>
      <c r="E60" s="251" t="s">
        <v>371</v>
      </c>
      <c r="F60" s="251" t="s">
        <v>371</v>
      </c>
      <c r="G60" s="251" t="s">
        <v>371</v>
      </c>
      <c r="H60" s="251" t="s">
        <v>371</v>
      </c>
      <c r="I60" s="251" t="s">
        <v>371</v>
      </c>
      <c r="J60" s="251" t="s">
        <v>371</v>
      </c>
      <c r="K60" s="251" t="s">
        <v>371</v>
      </c>
      <c r="L60" s="251" t="s">
        <v>371</v>
      </c>
      <c r="M60" s="251" t="s">
        <v>371</v>
      </c>
      <c r="N60" s="251" t="s">
        <v>371</v>
      </c>
      <c r="O60" s="251" t="s">
        <v>371</v>
      </c>
      <c r="P60" s="85">
        <f>SUM(P55:P59)</f>
        <v>0</v>
      </c>
      <c r="Q60" s="17" t="s">
        <v>311</v>
      </c>
      <c r="R60" s="774"/>
    </row>
    <row r="61" spans="1:18" ht="30" customHeight="1" x14ac:dyDescent="0.2">
      <c r="A61" s="767" t="s">
        <v>75</v>
      </c>
      <c r="B61" s="672" t="s">
        <v>11</v>
      </c>
      <c r="C61" s="673">
        <v>45</v>
      </c>
      <c r="D61" s="673">
        <v>6</v>
      </c>
      <c r="E61" s="673">
        <v>6</v>
      </c>
      <c r="F61" s="673">
        <v>0</v>
      </c>
      <c r="G61" s="673">
        <v>16</v>
      </c>
      <c r="H61" s="673">
        <v>60</v>
      </c>
      <c r="I61" s="673">
        <v>20</v>
      </c>
      <c r="J61" s="673">
        <v>2</v>
      </c>
      <c r="K61" s="673">
        <v>3</v>
      </c>
      <c r="L61" s="673">
        <v>1</v>
      </c>
      <c r="M61" s="673">
        <v>12</v>
      </c>
      <c r="N61" s="673">
        <v>0</v>
      </c>
      <c r="O61" s="673">
        <v>0</v>
      </c>
      <c r="P61" s="673">
        <f>SUM(C61:O61)</f>
        <v>171</v>
      </c>
      <c r="Q61" s="674" t="s">
        <v>12</v>
      </c>
      <c r="R61" s="772" t="s">
        <v>312</v>
      </c>
    </row>
    <row r="62" spans="1:18" ht="30" customHeight="1" x14ac:dyDescent="0.2">
      <c r="A62" s="768"/>
      <c r="B62" s="76" t="s">
        <v>13</v>
      </c>
      <c r="C62" s="77">
        <v>0</v>
      </c>
      <c r="D62" s="77">
        <v>0</v>
      </c>
      <c r="E62" s="77">
        <v>0</v>
      </c>
      <c r="F62" s="77">
        <v>0</v>
      </c>
      <c r="G62" s="77">
        <v>0</v>
      </c>
      <c r="H62" s="77">
        <v>0</v>
      </c>
      <c r="I62" s="77">
        <v>0</v>
      </c>
      <c r="J62" s="77">
        <v>0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f>SUM(C62:O62)</f>
        <v>0</v>
      </c>
      <c r="Q62" s="79" t="s">
        <v>309</v>
      </c>
      <c r="R62" s="773"/>
    </row>
    <row r="63" spans="1:18" ht="30" customHeight="1" x14ac:dyDescent="0.2">
      <c r="A63" s="768"/>
      <c r="B63" s="76" t="s">
        <v>15</v>
      </c>
      <c r="C63" s="77">
        <v>146</v>
      </c>
      <c r="D63" s="77">
        <v>32</v>
      </c>
      <c r="E63" s="77">
        <v>23</v>
      </c>
      <c r="F63" s="77">
        <v>37</v>
      </c>
      <c r="G63" s="77">
        <v>52</v>
      </c>
      <c r="H63" s="77">
        <v>398</v>
      </c>
      <c r="I63" s="77">
        <v>290</v>
      </c>
      <c r="J63" s="77">
        <v>22</v>
      </c>
      <c r="K63" s="77">
        <v>17.000000000000004</v>
      </c>
      <c r="L63" s="77">
        <v>7</v>
      </c>
      <c r="M63" s="77">
        <v>59</v>
      </c>
      <c r="N63" s="77">
        <v>4.0000000000000009</v>
      </c>
      <c r="O63" s="77">
        <v>6</v>
      </c>
      <c r="P63" s="77">
        <f>SUM(C63:O63)</f>
        <v>1093</v>
      </c>
      <c r="Q63" s="78" t="s">
        <v>16</v>
      </c>
      <c r="R63" s="773"/>
    </row>
    <row r="64" spans="1:18" ht="30" customHeight="1" x14ac:dyDescent="0.2">
      <c r="A64" s="768"/>
      <c r="B64" s="80" t="s">
        <v>17</v>
      </c>
      <c r="C64" s="77">
        <v>0</v>
      </c>
      <c r="D64" s="77">
        <v>0</v>
      </c>
      <c r="E64" s="77">
        <v>0</v>
      </c>
      <c r="F64" s="77">
        <v>0</v>
      </c>
      <c r="G64" s="77">
        <v>0</v>
      </c>
      <c r="H64" s="77">
        <v>0</v>
      </c>
      <c r="I64" s="77">
        <v>0</v>
      </c>
      <c r="J64" s="77">
        <v>0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f>SUM(C64:O64)</f>
        <v>0</v>
      </c>
      <c r="Q64" s="78" t="s">
        <v>18</v>
      </c>
      <c r="R64" s="773"/>
    </row>
    <row r="65" spans="1:18" ht="30" customHeight="1" x14ac:dyDescent="0.2">
      <c r="A65" s="768"/>
      <c r="B65" s="81" t="s">
        <v>19</v>
      </c>
      <c r="C65" s="82">
        <v>0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82">
        <v>0</v>
      </c>
      <c r="J65" s="82">
        <v>0</v>
      </c>
      <c r="K65" s="82">
        <v>0</v>
      </c>
      <c r="L65" s="82">
        <v>0</v>
      </c>
      <c r="M65" s="82">
        <v>0</v>
      </c>
      <c r="N65" s="82">
        <v>0</v>
      </c>
      <c r="O65" s="82">
        <v>0</v>
      </c>
      <c r="P65" s="82">
        <f>SUM(C65:O65)</f>
        <v>0</v>
      </c>
      <c r="Q65" s="83" t="s">
        <v>20</v>
      </c>
      <c r="R65" s="773"/>
    </row>
    <row r="66" spans="1:18" ht="30" customHeight="1" thickBot="1" x14ac:dyDescent="0.25">
      <c r="A66" s="761"/>
      <c r="B66" s="84" t="s">
        <v>21</v>
      </c>
      <c r="C66" s="85">
        <f>SUM(C61:C65)</f>
        <v>191</v>
      </c>
      <c r="D66" s="85">
        <f t="shared" ref="D66:N66" si="7">SUM(D61:D65)</f>
        <v>38</v>
      </c>
      <c r="E66" s="85">
        <f t="shared" si="7"/>
        <v>29</v>
      </c>
      <c r="F66" s="85">
        <f t="shared" si="7"/>
        <v>37</v>
      </c>
      <c r="G66" s="85">
        <f t="shared" si="7"/>
        <v>68</v>
      </c>
      <c r="H66" s="85">
        <f t="shared" si="7"/>
        <v>458</v>
      </c>
      <c r="I66" s="85">
        <f t="shared" si="7"/>
        <v>310</v>
      </c>
      <c r="J66" s="85">
        <f t="shared" si="7"/>
        <v>24</v>
      </c>
      <c r="K66" s="85">
        <f t="shared" si="7"/>
        <v>20.000000000000004</v>
      </c>
      <c r="L66" s="85">
        <f t="shared" si="7"/>
        <v>8</v>
      </c>
      <c r="M66" s="85">
        <f t="shared" si="7"/>
        <v>71</v>
      </c>
      <c r="N66" s="85">
        <f t="shared" si="7"/>
        <v>4.0000000000000009</v>
      </c>
      <c r="O66" s="85">
        <f>SUM(O61:O65)</f>
        <v>6</v>
      </c>
      <c r="P66" s="85">
        <f>SUM(P61:P65)</f>
        <v>1264</v>
      </c>
      <c r="Q66" s="17" t="s">
        <v>311</v>
      </c>
      <c r="R66" s="774"/>
    </row>
    <row r="67" spans="1:18" ht="30" customHeight="1" thickBot="1" x14ac:dyDescent="0.25">
      <c r="A67" s="764" t="s">
        <v>410</v>
      </c>
      <c r="B67" s="764"/>
      <c r="C67" s="577"/>
      <c r="D67" s="577"/>
      <c r="E67" s="577"/>
      <c r="F67" s="577"/>
      <c r="G67" s="577"/>
      <c r="H67" s="577"/>
      <c r="I67" s="577"/>
      <c r="J67" s="577"/>
      <c r="K67" s="577"/>
      <c r="L67" s="577"/>
      <c r="M67" s="577"/>
      <c r="N67" s="577"/>
      <c r="O67" s="577"/>
      <c r="P67" s="577"/>
      <c r="Q67" s="426"/>
      <c r="R67" s="579" t="s">
        <v>411</v>
      </c>
    </row>
    <row r="68" spans="1:18" ht="63.75" thickTop="1" x14ac:dyDescent="0.2">
      <c r="A68" s="760" t="s">
        <v>42</v>
      </c>
      <c r="B68" s="762" t="s">
        <v>1</v>
      </c>
      <c r="C68" s="74" t="s">
        <v>464</v>
      </c>
      <c r="D68" s="74" t="s">
        <v>98</v>
      </c>
      <c r="E68" s="74" t="s">
        <v>99</v>
      </c>
      <c r="F68" s="74" t="s">
        <v>100</v>
      </c>
      <c r="G68" s="74" t="s">
        <v>101</v>
      </c>
      <c r="H68" s="74" t="s">
        <v>102</v>
      </c>
      <c r="I68" s="74" t="s">
        <v>103</v>
      </c>
      <c r="J68" s="74" t="s">
        <v>104</v>
      </c>
      <c r="K68" s="74" t="s">
        <v>105</v>
      </c>
      <c r="L68" s="74" t="s">
        <v>106</v>
      </c>
      <c r="M68" s="74" t="s">
        <v>466</v>
      </c>
      <c r="N68" s="74" t="s">
        <v>107</v>
      </c>
      <c r="O68" s="74" t="s">
        <v>19</v>
      </c>
      <c r="P68" s="74" t="s">
        <v>39</v>
      </c>
      <c r="Q68" s="762" t="s">
        <v>6</v>
      </c>
      <c r="R68" s="760" t="s">
        <v>152</v>
      </c>
    </row>
    <row r="69" spans="1:18" ht="53.25" customHeight="1" thickBot="1" x14ac:dyDescent="0.25">
      <c r="A69" s="761"/>
      <c r="B69" s="763"/>
      <c r="C69" s="413" t="s">
        <v>343</v>
      </c>
      <c r="D69" s="413" t="s">
        <v>344</v>
      </c>
      <c r="E69" s="413" t="s">
        <v>345</v>
      </c>
      <c r="F69" s="413" t="s">
        <v>346</v>
      </c>
      <c r="G69" s="413" t="s">
        <v>347</v>
      </c>
      <c r="H69" s="413" t="s">
        <v>348</v>
      </c>
      <c r="I69" s="413" t="s">
        <v>349</v>
      </c>
      <c r="J69" s="413" t="s">
        <v>351</v>
      </c>
      <c r="K69" s="413" t="s">
        <v>350</v>
      </c>
      <c r="L69" s="413" t="s">
        <v>352</v>
      </c>
      <c r="M69" s="413" t="s">
        <v>353</v>
      </c>
      <c r="N69" s="413" t="s">
        <v>354</v>
      </c>
      <c r="O69" s="413" t="s">
        <v>20</v>
      </c>
      <c r="P69" s="75" t="s">
        <v>22</v>
      </c>
      <c r="Q69" s="763"/>
      <c r="R69" s="761"/>
    </row>
    <row r="70" spans="1:18" ht="30" customHeight="1" x14ac:dyDescent="0.2">
      <c r="A70" s="767" t="s">
        <v>76</v>
      </c>
      <c r="B70" s="76" t="s">
        <v>11</v>
      </c>
      <c r="C70" s="77">
        <v>182</v>
      </c>
      <c r="D70" s="77">
        <v>8</v>
      </c>
      <c r="E70" s="77">
        <v>9</v>
      </c>
      <c r="F70" s="77">
        <v>4</v>
      </c>
      <c r="G70" s="77">
        <v>56</v>
      </c>
      <c r="H70" s="77">
        <v>205</v>
      </c>
      <c r="I70" s="77">
        <v>99</v>
      </c>
      <c r="J70" s="77">
        <v>9</v>
      </c>
      <c r="K70" s="77">
        <v>4</v>
      </c>
      <c r="L70" s="77">
        <v>2</v>
      </c>
      <c r="M70" s="77">
        <v>10</v>
      </c>
      <c r="N70" s="77">
        <v>5</v>
      </c>
      <c r="O70" s="77">
        <v>0</v>
      </c>
      <c r="P70" s="77">
        <f>SUM(C70:O70)</f>
        <v>593</v>
      </c>
      <c r="Q70" s="78" t="s">
        <v>12</v>
      </c>
      <c r="R70" s="772" t="s">
        <v>166</v>
      </c>
    </row>
    <row r="71" spans="1:18" ht="30" customHeight="1" x14ac:dyDescent="0.2">
      <c r="A71" s="768"/>
      <c r="B71" s="76" t="s">
        <v>13</v>
      </c>
      <c r="C71" s="77">
        <v>0</v>
      </c>
      <c r="D71" s="77">
        <v>0</v>
      </c>
      <c r="E71" s="77">
        <v>0</v>
      </c>
      <c r="F71" s="77">
        <v>0</v>
      </c>
      <c r="G71" s="77">
        <v>0</v>
      </c>
      <c r="H71" s="77">
        <v>0</v>
      </c>
      <c r="I71" s="77">
        <v>0</v>
      </c>
      <c r="J71" s="77">
        <v>0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9" t="s">
        <v>309</v>
      </c>
      <c r="R71" s="773"/>
    </row>
    <row r="72" spans="1:18" ht="30" customHeight="1" x14ac:dyDescent="0.2">
      <c r="A72" s="768"/>
      <c r="B72" s="76" t="s">
        <v>15</v>
      </c>
      <c r="C72" s="77">
        <v>318.99999999999994</v>
      </c>
      <c r="D72" s="77">
        <v>155</v>
      </c>
      <c r="E72" s="77">
        <v>73</v>
      </c>
      <c r="F72" s="77">
        <v>165</v>
      </c>
      <c r="G72" s="77">
        <v>205</v>
      </c>
      <c r="H72" s="77">
        <v>1529</v>
      </c>
      <c r="I72" s="77">
        <v>900.00000000000011</v>
      </c>
      <c r="J72" s="77">
        <v>80.000000000000014</v>
      </c>
      <c r="K72" s="77">
        <v>30.000000000000014</v>
      </c>
      <c r="L72" s="77">
        <v>16</v>
      </c>
      <c r="M72" s="77">
        <v>227.00000000000003</v>
      </c>
      <c r="N72" s="77">
        <v>50</v>
      </c>
      <c r="O72" s="77">
        <v>3</v>
      </c>
      <c r="P72" s="77">
        <f>SUM(C72:O72)</f>
        <v>3752</v>
      </c>
      <c r="Q72" s="78" t="s">
        <v>16</v>
      </c>
      <c r="R72" s="773"/>
    </row>
    <row r="73" spans="1:18" ht="30" customHeight="1" x14ac:dyDescent="0.2">
      <c r="A73" s="768"/>
      <c r="B73" s="80" t="s">
        <v>17</v>
      </c>
      <c r="C73" s="77">
        <v>0</v>
      </c>
      <c r="D73" s="77">
        <v>0</v>
      </c>
      <c r="E73" s="77">
        <v>0</v>
      </c>
      <c r="F73" s="77">
        <v>0</v>
      </c>
      <c r="G73" s="77">
        <v>0</v>
      </c>
      <c r="H73" s="77">
        <v>0</v>
      </c>
      <c r="I73" s="77">
        <v>0</v>
      </c>
      <c r="J73" s="77">
        <v>0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f>SUM(C73:O73)</f>
        <v>0</v>
      </c>
      <c r="Q73" s="78" t="s">
        <v>18</v>
      </c>
      <c r="R73" s="773"/>
    </row>
    <row r="74" spans="1:18" ht="30" customHeight="1" x14ac:dyDescent="0.2">
      <c r="A74" s="768"/>
      <c r="B74" s="81" t="s">
        <v>19</v>
      </c>
      <c r="C74" s="82">
        <v>0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82">
        <v>0</v>
      </c>
      <c r="J74" s="82">
        <v>0</v>
      </c>
      <c r="K74" s="82">
        <v>0</v>
      </c>
      <c r="L74" s="82">
        <v>0</v>
      </c>
      <c r="M74" s="82">
        <v>0</v>
      </c>
      <c r="N74" s="82">
        <v>0</v>
      </c>
      <c r="O74" s="82">
        <v>0</v>
      </c>
      <c r="P74" s="82">
        <f>SUM(C74:O74)</f>
        <v>0</v>
      </c>
      <c r="Q74" s="83" t="s">
        <v>20</v>
      </c>
      <c r="R74" s="773"/>
    </row>
    <row r="75" spans="1:18" ht="30" customHeight="1" thickBot="1" x14ac:dyDescent="0.25">
      <c r="A75" s="761"/>
      <c r="B75" s="84" t="s">
        <v>21</v>
      </c>
      <c r="C75" s="85">
        <f>SUM(C70:C74)</f>
        <v>500.99999999999994</v>
      </c>
      <c r="D75" s="85">
        <f t="shared" ref="D75:P75" si="8">SUM(D70:D74)</f>
        <v>163</v>
      </c>
      <c r="E75" s="85">
        <f t="shared" si="8"/>
        <v>82</v>
      </c>
      <c r="F75" s="85">
        <f t="shared" si="8"/>
        <v>169</v>
      </c>
      <c r="G75" s="85">
        <f t="shared" si="8"/>
        <v>261</v>
      </c>
      <c r="H75" s="85">
        <f t="shared" si="8"/>
        <v>1734</v>
      </c>
      <c r="I75" s="85">
        <f t="shared" si="8"/>
        <v>999.00000000000011</v>
      </c>
      <c r="J75" s="85">
        <f t="shared" si="8"/>
        <v>89.000000000000014</v>
      </c>
      <c r="K75" s="85">
        <f t="shared" si="8"/>
        <v>34.000000000000014</v>
      </c>
      <c r="L75" s="85">
        <f t="shared" si="8"/>
        <v>18</v>
      </c>
      <c r="M75" s="85">
        <f t="shared" si="8"/>
        <v>237.00000000000003</v>
      </c>
      <c r="N75" s="85">
        <f t="shared" si="8"/>
        <v>55</v>
      </c>
      <c r="O75" s="85">
        <f t="shared" si="8"/>
        <v>3</v>
      </c>
      <c r="P75" s="85">
        <f t="shared" si="8"/>
        <v>4345</v>
      </c>
      <c r="Q75" s="17" t="s">
        <v>311</v>
      </c>
      <c r="R75" s="774"/>
    </row>
    <row r="76" spans="1:18" ht="30" customHeight="1" x14ac:dyDescent="0.2">
      <c r="A76" s="767" t="s">
        <v>77</v>
      </c>
      <c r="B76" s="76" t="s">
        <v>11</v>
      </c>
      <c r="C76" s="77">
        <v>163</v>
      </c>
      <c r="D76" s="77">
        <v>16</v>
      </c>
      <c r="E76" s="77">
        <v>5</v>
      </c>
      <c r="F76" s="77">
        <v>14</v>
      </c>
      <c r="G76" s="77">
        <v>30.999999999999996</v>
      </c>
      <c r="H76" s="77">
        <v>103</v>
      </c>
      <c r="I76" s="77">
        <v>26.000000000000004</v>
      </c>
      <c r="J76" s="77">
        <v>5</v>
      </c>
      <c r="K76" s="77">
        <v>4</v>
      </c>
      <c r="L76" s="77">
        <v>3</v>
      </c>
      <c r="M76" s="77">
        <v>22</v>
      </c>
      <c r="N76" s="77">
        <v>3</v>
      </c>
      <c r="O76" s="77">
        <v>0</v>
      </c>
      <c r="P76" s="77">
        <f>SUM(C76:O76)</f>
        <v>395</v>
      </c>
      <c r="Q76" s="78" t="s">
        <v>12</v>
      </c>
      <c r="R76" s="772" t="s">
        <v>377</v>
      </c>
    </row>
    <row r="77" spans="1:18" ht="30" customHeight="1" x14ac:dyDescent="0.2">
      <c r="A77" s="768"/>
      <c r="B77" s="76" t="s">
        <v>13</v>
      </c>
      <c r="C77" s="77">
        <v>0</v>
      </c>
      <c r="D77" s="77">
        <v>0</v>
      </c>
      <c r="E77" s="77">
        <v>0</v>
      </c>
      <c r="F77" s="77">
        <v>0</v>
      </c>
      <c r="G77" s="77">
        <v>0</v>
      </c>
      <c r="H77" s="77">
        <v>0</v>
      </c>
      <c r="I77" s="77">
        <v>0</v>
      </c>
      <c r="J77" s="77">
        <v>0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f>SUM(C77:O77)</f>
        <v>0</v>
      </c>
      <c r="Q77" s="79" t="s">
        <v>309</v>
      </c>
      <c r="R77" s="773"/>
    </row>
    <row r="78" spans="1:18" ht="30" customHeight="1" x14ac:dyDescent="0.2">
      <c r="A78" s="768"/>
      <c r="B78" s="76" t="s">
        <v>15</v>
      </c>
      <c r="C78" s="77">
        <v>114</v>
      </c>
      <c r="D78" s="77">
        <v>28</v>
      </c>
      <c r="E78" s="77">
        <v>25</v>
      </c>
      <c r="F78" s="77">
        <v>63.999999999999986</v>
      </c>
      <c r="G78" s="77">
        <v>80</v>
      </c>
      <c r="H78" s="77">
        <v>547.99999999999989</v>
      </c>
      <c r="I78" s="77">
        <v>561.00000000000011</v>
      </c>
      <c r="J78" s="77">
        <v>38</v>
      </c>
      <c r="K78" s="77">
        <v>14</v>
      </c>
      <c r="L78" s="77">
        <v>11</v>
      </c>
      <c r="M78" s="77">
        <v>58.000000000000007</v>
      </c>
      <c r="N78" s="77">
        <v>11.000000000000002</v>
      </c>
      <c r="O78" s="77">
        <v>0</v>
      </c>
      <c r="P78" s="77">
        <f>SUM(C78:O78)</f>
        <v>1552</v>
      </c>
      <c r="Q78" s="78" t="s">
        <v>16</v>
      </c>
      <c r="R78" s="773"/>
    </row>
    <row r="79" spans="1:18" ht="30" customHeight="1" x14ac:dyDescent="0.2">
      <c r="A79" s="768"/>
      <c r="B79" s="80" t="s">
        <v>17</v>
      </c>
      <c r="C79" s="77">
        <v>0</v>
      </c>
      <c r="D79" s="77">
        <v>0</v>
      </c>
      <c r="E79" s="77">
        <v>0</v>
      </c>
      <c r="F79" s="77">
        <v>0</v>
      </c>
      <c r="G79" s="77">
        <v>0</v>
      </c>
      <c r="H79" s="77">
        <v>0</v>
      </c>
      <c r="I79" s="77">
        <v>0</v>
      </c>
      <c r="J79" s="77">
        <v>0</v>
      </c>
      <c r="K79" s="77">
        <v>0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8" t="s">
        <v>18</v>
      </c>
      <c r="R79" s="773"/>
    </row>
    <row r="80" spans="1:18" ht="30" customHeight="1" x14ac:dyDescent="0.2">
      <c r="A80" s="768"/>
      <c r="B80" s="81" t="s">
        <v>19</v>
      </c>
      <c r="C80" s="82">
        <v>0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82">
        <v>0</v>
      </c>
      <c r="J80" s="82">
        <v>0</v>
      </c>
      <c r="K80" s="82">
        <v>0</v>
      </c>
      <c r="L80" s="82">
        <v>0</v>
      </c>
      <c r="M80" s="82">
        <v>0</v>
      </c>
      <c r="N80" s="82">
        <v>0</v>
      </c>
      <c r="O80" s="82">
        <v>0</v>
      </c>
      <c r="P80" s="82">
        <v>0</v>
      </c>
      <c r="Q80" s="83" t="s">
        <v>20</v>
      </c>
      <c r="R80" s="773"/>
    </row>
    <row r="81" spans="1:18" ht="30" customHeight="1" thickBot="1" x14ac:dyDescent="0.25">
      <c r="A81" s="761"/>
      <c r="B81" s="84" t="s">
        <v>21</v>
      </c>
      <c r="C81" s="85">
        <f>SUM(C76:C80)</f>
        <v>277</v>
      </c>
      <c r="D81" s="85">
        <f t="shared" ref="D81:O81" si="9">SUM(D76:D80)</f>
        <v>44</v>
      </c>
      <c r="E81" s="85">
        <f t="shared" si="9"/>
        <v>30</v>
      </c>
      <c r="F81" s="85">
        <f t="shared" si="9"/>
        <v>77.999999999999986</v>
      </c>
      <c r="G81" s="85">
        <f t="shared" si="9"/>
        <v>111</v>
      </c>
      <c r="H81" s="85">
        <f t="shared" si="9"/>
        <v>650.99999999999989</v>
      </c>
      <c r="I81" s="85">
        <f t="shared" si="9"/>
        <v>587.00000000000011</v>
      </c>
      <c r="J81" s="85">
        <f t="shared" si="9"/>
        <v>43</v>
      </c>
      <c r="K81" s="85">
        <f t="shared" si="9"/>
        <v>18</v>
      </c>
      <c r="L81" s="85">
        <f t="shared" si="9"/>
        <v>14</v>
      </c>
      <c r="M81" s="85">
        <f t="shared" si="9"/>
        <v>80</v>
      </c>
      <c r="N81" s="85">
        <f t="shared" si="9"/>
        <v>14.000000000000002</v>
      </c>
      <c r="O81" s="85">
        <f t="shared" si="9"/>
        <v>0</v>
      </c>
      <c r="P81" s="85">
        <f>SUM(P76:P80)</f>
        <v>1947</v>
      </c>
      <c r="Q81" s="17" t="s">
        <v>311</v>
      </c>
      <c r="R81" s="774"/>
    </row>
    <row r="82" spans="1:18" ht="30" customHeight="1" x14ac:dyDescent="0.2">
      <c r="A82" s="767" t="s">
        <v>60</v>
      </c>
      <c r="B82" s="672" t="s">
        <v>11</v>
      </c>
      <c r="C82" s="673">
        <v>40</v>
      </c>
      <c r="D82" s="673">
        <v>14</v>
      </c>
      <c r="E82" s="673">
        <v>13</v>
      </c>
      <c r="F82" s="673">
        <v>1</v>
      </c>
      <c r="G82" s="673">
        <v>31</v>
      </c>
      <c r="H82" s="673">
        <v>80</v>
      </c>
      <c r="I82" s="673">
        <v>35</v>
      </c>
      <c r="J82" s="673">
        <v>6</v>
      </c>
      <c r="K82" s="673">
        <v>4</v>
      </c>
      <c r="L82" s="673">
        <v>1</v>
      </c>
      <c r="M82" s="673">
        <v>10</v>
      </c>
      <c r="N82" s="673">
        <v>0</v>
      </c>
      <c r="O82" s="673">
        <v>0</v>
      </c>
      <c r="P82" s="673">
        <f>SUM(C82:O82)</f>
        <v>235</v>
      </c>
      <c r="Q82" s="674" t="s">
        <v>12</v>
      </c>
      <c r="R82" s="772" t="s">
        <v>314</v>
      </c>
    </row>
    <row r="83" spans="1:18" ht="30" customHeight="1" x14ac:dyDescent="0.2">
      <c r="A83" s="768"/>
      <c r="B83" s="76" t="s">
        <v>13</v>
      </c>
      <c r="C83" s="77">
        <v>0</v>
      </c>
      <c r="D83" s="77">
        <v>0</v>
      </c>
      <c r="E83" s="77">
        <v>0</v>
      </c>
      <c r="F83" s="77">
        <v>0</v>
      </c>
      <c r="G83" s="77">
        <v>0</v>
      </c>
      <c r="H83" s="77">
        <v>0</v>
      </c>
      <c r="I83" s="77">
        <v>0</v>
      </c>
      <c r="J83" s="77">
        <v>0</v>
      </c>
      <c r="K83" s="77">
        <v>0</v>
      </c>
      <c r="L83" s="77">
        <v>0</v>
      </c>
      <c r="M83" s="77">
        <v>0</v>
      </c>
      <c r="N83" s="77">
        <v>0</v>
      </c>
      <c r="O83" s="77">
        <v>0</v>
      </c>
      <c r="P83" s="77">
        <f>SUM(C83:O83)</f>
        <v>0</v>
      </c>
      <c r="Q83" s="79" t="s">
        <v>309</v>
      </c>
      <c r="R83" s="773"/>
    </row>
    <row r="84" spans="1:18" ht="30" customHeight="1" x14ac:dyDescent="0.2">
      <c r="A84" s="768"/>
      <c r="B84" s="76" t="s">
        <v>15</v>
      </c>
      <c r="C84" s="77">
        <v>86</v>
      </c>
      <c r="D84" s="77">
        <v>23</v>
      </c>
      <c r="E84" s="77">
        <v>18</v>
      </c>
      <c r="F84" s="77">
        <v>41</v>
      </c>
      <c r="G84" s="77">
        <v>32</v>
      </c>
      <c r="H84" s="77">
        <v>210</v>
      </c>
      <c r="I84" s="77">
        <v>56</v>
      </c>
      <c r="J84" s="77">
        <v>10</v>
      </c>
      <c r="K84" s="77">
        <v>5</v>
      </c>
      <c r="L84" s="77">
        <v>12</v>
      </c>
      <c r="M84" s="77">
        <v>20</v>
      </c>
      <c r="N84" s="77">
        <v>7</v>
      </c>
      <c r="O84" s="77">
        <v>0</v>
      </c>
      <c r="P84" s="77">
        <f>SUM(C84:O84)</f>
        <v>520</v>
      </c>
      <c r="Q84" s="78" t="s">
        <v>16</v>
      </c>
      <c r="R84" s="773"/>
    </row>
    <row r="85" spans="1:18" ht="30" customHeight="1" x14ac:dyDescent="0.2">
      <c r="A85" s="768"/>
      <c r="B85" s="80" t="s">
        <v>17</v>
      </c>
      <c r="C85" s="77">
        <v>0</v>
      </c>
      <c r="D85" s="77">
        <v>0</v>
      </c>
      <c r="E85" s="77">
        <v>0</v>
      </c>
      <c r="F85" s="77">
        <v>0</v>
      </c>
      <c r="G85" s="77">
        <v>0</v>
      </c>
      <c r="H85" s="77">
        <v>0</v>
      </c>
      <c r="I85" s="77">
        <v>0</v>
      </c>
      <c r="J85" s="77">
        <v>0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f>SUM(C85:O85)</f>
        <v>0</v>
      </c>
      <c r="Q85" s="78" t="s">
        <v>18</v>
      </c>
      <c r="R85" s="773"/>
    </row>
    <row r="86" spans="1:18" ht="30" customHeight="1" x14ac:dyDescent="0.2">
      <c r="A86" s="768"/>
      <c r="B86" s="81" t="s">
        <v>19</v>
      </c>
      <c r="C86" s="82">
        <v>0</v>
      </c>
      <c r="D86" s="82">
        <v>0</v>
      </c>
      <c r="E86" s="82">
        <v>0</v>
      </c>
      <c r="F86" s="82">
        <v>0</v>
      </c>
      <c r="G86" s="82">
        <v>0</v>
      </c>
      <c r="H86" s="82">
        <v>0</v>
      </c>
      <c r="I86" s="82">
        <v>0</v>
      </c>
      <c r="J86" s="82">
        <v>0</v>
      </c>
      <c r="K86" s="82">
        <v>0</v>
      </c>
      <c r="L86" s="82">
        <v>0</v>
      </c>
      <c r="M86" s="82">
        <v>0</v>
      </c>
      <c r="N86" s="82">
        <v>0</v>
      </c>
      <c r="O86" s="82">
        <v>0</v>
      </c>
      <c r="P86" s="82">
        <f>SUM(C86:O86)</f>
        <v>0</v>
      </c>
      <c r="Q86" s="83" t="s">
        <v>20</v>
      </c>
      <c r="R86" s="773"/>
    </row>
    <row r="87" spans="1:18" ht="30" customHeight="1" thickBot="1" x14ac:dyDescent="0.25">
      <c r="A87" s="761"/>
      <c r="B87" s="84" t="s">
        <v>21</v>
      </c>
      <c r="C87" s="85">
        <f>SUM(C82:C86)</f>
        <v>126</v>
      </c>
      <c r="D87" s="85">
        <f t="shared" ref="D87:O87" si="10">SUM(D82:D86)</f>
        <v>37</v>
      </c>
      <c r="E87" s="85">
        <f t="shared" si="10"/>
        <v>31</v>
      </c>
      <c r="F87" s="85">
        <f t="shared" si="10"/>
        <v>42</v>
      </c>
      <c r="G87" s="85">
        <f t="shared" si="10"/>
        <v>63</v>
      </c>
      <c r="H87" s="85">
        <f t="shared" si="10"/>
        <v>290</v>
      </c>
      <c r="I87" s="85">
        <f t="shared" si="10"/>
        <v>91</v>
      </c>
      <c r="J87" s="85">
        <f t="shared" si="10"/>
        <v>16</v>
      </c>
      <c r="K87" s="85">
        <f t="shared" si="10"/>
        <v>9</v>
      </c>
      <c r="L87" s="85">
        <f t="shared" si="10"/>
        <v>13</v>
      </c>
      <c r="M87" s="85">
        <f t="shared" si="10"/>
        <v>30</v>
      </c>
      <c r="N87" s="85">
        <f t="shared" si="10"/>
        <v>7</v>
      </c>
      <c r="O87" s="85">
        <f t="shared" si="10"/>
        <v>0</v>
      </c>
      <c r="P87" s="85">
        <f>SUM(P82:P86)</f>
        <v>755</v>
      </c>
      <c r="Q87" s="17" t="s">
        <v>311</v>
      </c>
      <c r="R87" s="774"/>
    </row>
    <row r="88" spans="1:18" ht="30" customHeight="1" thickBot="1" x14ac:dyDescent="0.25">
      <c r="A88" s="764" t="s">
        <v>412</v>
      </c>
      <c r="B88" s="764"/>
      <c r="C88" s="577"/>
      <c r="D88" s="577"/>
      <c r="E88" s="577"/>
      <c r="F88" s="577"/>
      <c r="G88" s="577"/>
      <c r="H88" s="577"/>
      <c r="I88" s="577"/>
      <c r="J88" s="577"/>
      <c r="K88" s="577"/>
      <c r="L88" s="577"/>
      <c r="M88" s="577"/>
      <c r="N88" s="577"/>
      <c r="O88" s="577"/>
      <c r="P88" s="577"/>
      <c r="Q88" s="426"/>
      <c r="R88" s="579" t="s">
        <v>411</v>
      </c>
    </row>
    <row r="89" spans="1:18" ht="72" customHeight="1" thickTop="1" x14ac:dyDescent="0.2">
      <c r="A89" s="760" t="s">
        <v>42</v>
      </c>
      <c r="B89" s="762" t="s">
        <v>1</v>
      </c>
      <c r="C89" s="74" t="s">
        <v>464</v>
      </c>
      <c r="D89" s="74" t="s">
        <v>98</v>
      </c>
      <c r="E89" s="74" t="s">
        <v>99</v>
      </c>
      <c r="F89" s="74" t="s">
        <v>100</v>
      </c>
      <c r="G89" s="74" t="s">
        <v>101</v>
      </c>
      <c r="H89" s="74" t="s">
        <v>102</v>
      </c>
      <c r="I89" s="74" t="s">
        <v>103</v>
      </c>
      <c r="J89" s="74" t="s">
        <v>104</v>
      </c>
      <c r="K89" s="74" t="s">
        <v>105</v>
      </c>
      <c r="L89" s="74" t="s">
        <v>106</v>
      </c>
      <c r="M89" s="74" t="s">
        <v>465</v>
      </c>
      <c r="N89" s="74" t="s">
        <v>107</v>
      </c>
      <c r="O89" s="74" t="s">
        <v>19</v>
      </c>
      <c r="P89" s="74" t="s">
        <v>39</v>
      </c>
      <c r="Q89" s="762" t="s">
        <v>6</v>
      </c>
      <c r="R89" s="760" t="s">
        <v>152</v>
      </c>
    </row>
    <row r="90" spans="1:18" ht="77.25" thickBot="1" x14ac:dyDescent="0.25">
      <c r="A90" s="761"/>
      <c r="B90" s="763"/>
      <c r="C90" s="413" t="s">
        <v>343</v>
      </c>
      <c r="D90" s="413" t="s">
        <v>344</v>
      </c>
      <c r="E90" s="413" t="s">
        <v>345</v>
      </c>
      <c r="F90" s="413" t="s">
        <v>346</v>
      </c>
      <c r="G90" s="413" t="s">
        <v>347</v>
      </c>
      <c r="H90" s="413" t="s">
        <v>348</v>
      </c>
      <c r="I90" s="413" t="s">
        <v>349</v>
      </c>
      <c r="J90" s="413" t="s">
        <v>351</v>
      </c>
      <c r="K90" s="413" t="s">
        <v>350</v>
      </c>
      <c r="L90" s="413" t="s">
        <v>352</v>
      </c>
      <c r="M90" s="413" t="s">
        <v>353</v>
      </c>
      <c r="N90" s="413" t="s">
        <v>354</v>
      </c>
      <c r="O90" s="413" t="s">
        <v>20</v>
      </c>
      <c r="P90" s="75" t="s">
        <v>22</v>
      </c>
      <c r="Q90" s="763"/>
      <c r="R90" s="761"/>
    </row>
    <row r="91" spans="1:18" ht="30" customHeight="1" x14ac:dyDescent="0.2">
      <c r="A91" s="767" t="s">
        <v>96</v>
      </c>
      <c r="B91" s="76" t="s">
        <v>11</v>
      </c>
      <c r="C91" s="250" t="s">
        <v>371</v>
      </c>
      <c r="D91" s="250" t="s">
        <v>371</v>
      </c>
      <c r="E91" s="250" t="s">
        <v>371</v>
      </c>
      <c r="F91" s="250" t="s">
        <v>371</v>
      </c>
      <c r="G91" s="250" t="s">
        <v>371</v>
      </c>
      <c r="H91" s="250" t="s">
        <v>371</v>
      </c>
      <c r="I91" s="250" t="s">
        <v>371</v>
      </c>
      <c r="J91" s="250" t="s">
        <v>371</v>
      </c>
      <c r="K91" s="250" t="s">
        <v>371</v>
      </c>
      <c r="L91" s="250" t="s">
        <v>371</v>
      </c>
      <c r="M91" s="250" t="s">
        <v>371</v>
      </c>
      <c r="N91" s="250" t="s">
        <v>371</v>
      </c>
      <c r="O91" s="250" t="s">
        <v>371</v>
      </c>
      <c r="P91" s="77">
        <f>SUM(C91:O91)</f>
        <v>0</v>
      </c>
      <c r="Q91" s="78" t="s">
        <v>12</v>
      </c>
      <c r="R91" s="772" t="s">
        <v>315</v>
      </c>
    </row>
    <row r="92" spans="1:18" ht="30" customHeight="1" x14ac:dyDescent="0.2">
      <c r="A92" s="768"/>
      <c r="B92" s="76" t="s">
        <v>13</v>
      </c>
      <c r="C92" s="250" t="s">
        <v>371</v>
      </c>
      <c r="D92" s="250" t="s">
        <v>371</v>
      </c>
      <c r="E92" s="250" t="s">
        <v>371</v>
      </c>
      <c r="F92" s="250" t="s">
        <v>371</v>
      </c>
      <c r="G92" s="250" t="s">
        <v>371</v>
      </c>
      <c r="H92" s="250" t="s">
        <v>371</v>
      </c>
      <c r="I92" s="250" t="s">
        <v>371</v>
      </c>
      <c r="J92" s="250" t="s">
        <v>371</v>
      </c>
      <c r="K92" s="250" t="s">
        <v>371</v>
      </c>
      <c r="L92" s="250" t="s">
        <v>371</v>
      </c>
      <c r="M92" s="250" t="s">
        <v>371</v>
      </c>
      <c r="N92" s="250" t="s">
        <v>371</v>
      </c>
      <c r="O92" s="250" t="s">
        <v>371</v>
      </c>
      <c r="P92" s="77">
        <f>SUM(C92:O92)</f>
        <v>0</v>
      </c>
      <c r="Q92" s="79" t="s">
        <v>309</v>
      </c>
      <c r="R92" s="773"/>
    </row>
    <row r="93" spans="1:18" ht="30" customHeight="1" x14ac:dyDescent="0.2">
      <c r="A93" s="768"/>
      <c r="B93" s="76" t="s">
        <v>15</v>
      </c>
      <c r="C93" s="250" t="s">
        <v>371</v>
      </c>
      <c r="D93" s="250" t="s">
        <v>371</v>
      </c>
      <c r="E93" s="250" t="s">
        <v>371</v>
      </c>
      <c r="F93" s="250" t="s">
        <v>371</v>
      </c>
      <c r="G93" s="250" t="s">
        <v>371</v>
      </c>
      <c r="H93" s="250" t="s">
        <v>371</v>
      </c>
      <c r="I93" s="250" t="s">
        <v>371</v>
      </c>
      <c r="J93" s="250" t="s">
        <v>371</v>
      </c>
      <c r="K93" s="250" t="s">
        <v>371</v>
      </c>
      <c r="L93" s="250" t="s">
        <v>371</v>
      </c>
      <c r="M93" s="250" t="s">
        <v>371</v>
      </c>
      <c r="N93" s="250" t="s">
        <v>371</v>
      </c>
      <c r="O93" s="250" t="s">
        <v>371</v>
      </c>
      <c r="P93" s="77">
        <f>SUM(C93:O93)</f>
        <v>0</v>
      </c>
      <c r="Q93" s="78" t="s">
        <v>16</v>
      </c>
      <c r="R93" s="773"/>
    </row>
    <row r="94" spans="1:18" ht="30" customHeight="1" x14ac:dyDescent="0.2">
      <c r="A94" s="768"/>
      <c r="B94" s="80" t="s">
        <v>17</v>
      </c>
      <c r="C94" s="250" t="s">
        <v>371</v>
      </c>
      <c r="D94" s="250" t="s">
        <v>371</v>
      </c>
      <c r="E94" s="250" t="s">
        <v>371</v>
      </c>
      <c r="F94" s="250" t="s">
        <v>371</v>
      </c>
      <c r="G94" s="250" t="s">
        <v>371</v>
      </c>
      <c r="H94" s="250" t="s">
        <v>371</v>
      </c>
      <c r="I94" s="250" t="s">
        <v>371</v>
      </c>
      <c r="J94" s="250" t="s">
        <v>371</v>
      </c>
      <c r="K94" s="250" t="s">
        <v>371</v>
      </c>
      <c r="L94" s="250" t="s">
        <v>371</v>
      </c>
      <c r="M94" s="250" t="s">
        <v>371</v>
      </c>
      <c r="N94" s="250" t="s">
        <v>371</v>
      </c>
      <c r="O94" s="250" t="s">
        <v>371</v>
      </c>
      <c r="P94" s="77">
        <f>SUM(C94:O94)</f>
        <v>0</v>
      </c>
      <c r="Q94" s="78" t="s">
        <v>18</v>
      </c>
      <c r="R94" s="773"/>
    </row>
    <row r="95" spans="1:18" ht="30" customHeight="1" x14ac:dyDescent="0.2">
      <c r="A95" s="768"/>
      <c r="B95" s="81" t="s">
        <v>19</v>
      </c>
      <c r="C95" s="250" t="s">
        <v>371</v>
      </c>
      <c r="D95" s="250" t="s">
        <v>371</v>
      </c>
      <c r="E95" s="250" t="s">
        <v>371</v>
      </c>
      <c r="F95" s="250" t="s">
        <v>371</v>
      </c>
      <c r="G95" s="250" t="s">
        <v>371</v>
      </c>
      <c r="H95" s="250" t="s">
        <v>371</v>
      </c>
      <c r="I95" s="250" t="s">
        <v>371</v>
      </c>
      <c r="J95" s="250" t="s">
        <v>371</v>
      </c>
      <c r="K95" s="250" t="s">
        <v>371</v>
      </c>
      <c r="L95" s="250" t="s">
        <v>371</v>
      </c>
      <c r="M95" s="250" t="s">
        <v>371</v>
      </c>
      <c r="N95" s="250" t="s">
        <v>371</v>
      </c>
      <c r="O95" s="250" t="s">
        <v>371</v>
      </c>
      <c r="P95" s="82">
        <f>SUM(C95:O95)</f>
        <v>0</v>
      </c>
      <c r="Q95" s="83" t="s">
        <v>20</v>
      </c>
      <c r="R95" s="773"/>
    </row>
    <row r="96" spans="1:18" ht="30" customHeight="1" thickBot="1" x14ac:dyDescent="0.25">
      <c r="A96" s="761"/>
      <c r="B96" s="84" t="s">
        <v>21</v>
      </c>
      <c r="C96" s="251" t="s">
        <v>371</v>
      </c>
      <c r="D96" s="251" t="s">
        <v>371</v>
      </c>
      <c r="E96" s="251" t="s">
        <v>371</v>
      </c>
      <c r="F96" s="251" t="s">
        <v>371</v>
      </c>
      <c r="G96" s="251" t="s">
        <v>371</v>
      </c>
      <c r="H96" s="251" t="s">
        <v>371</v>
      </c>
      <c r="I96" s="251" t="s">
        <v>371</v>
      </c>
      <c r="J96" s="251" t="s">
        <v>371</v>
      </c>
      <c r="K96" s="251" t="s">
        <v>371</v>
      </c>
      <c r="L96" s="251" t="s">
        <v>371</v>
      </c>
      <c r="M96" s="251" t="s">
        <v>371</v>
      </c>
      <c r="N96" s="251" t="s">
        <v>371</v>
      </c>
      <c r="O96" s="251" t="s">
        <v>371</v>
      </c>
      <c r="P96" s="85">
        <f>SUM(P91:P95)</f>
        <v>0</v>
      </c>
      <c r="Q96" s="17" t="s">
        <v>311</v>
      </c>
      <c r="R96" s="774"/>
    </row>
    <row r="97" spans="1:18" ht="30" customHeight="1" x14ac:dyDescent="0.2">
      <c r="A97" s="767" t="s">
        <v>108</v>
      </c>
      <c r="B97" s="76" t="s">
        <v>11</v>
      </c>
      <c r="C97" s="279">
        <v>74</v>
      </c>
      <c r="D97" s="279">
        <v>11</v>
      </c>
      <c r="E97" s="279">
        <v>6</v>
      </c>
      <c r="F97" s="279">
        <v>5</v>
      </c>
      <c r="G97" s="279">
        <v>22</v>
      </c>
      <c r="H97" s="279">
        <v>46</v>
      </c>
      <c r="I97" s="279">
        <v>2</v>
      </c>
      <c r="J97" s="279">
        <v>2</v>
      </c>
      <c r="K97" s="279">
        <v>4</v>
      </c>
      <c r="L97" s="279">
        <v>3</v>
      </c>
      <c r="M97" s="279">
        <v>26</v>
      </c>
      <c r="N97" s="279">
        <v>0</v>
      </c>
      <c r="O97" s="279">
        <v>0</v>
      </c>
      <c r="P97" s="279">
        <f>SUM(C97:O97)</f>
        <v>201</v>
      </c>
      <c r="Q97" s="280" t="s">
        <v>12</v>
      </c>
      <c r="R97" s="772" t="s">
        <v>316</v>
      </c>
    </row>
    <row r="98" spans="1:18" ht="30" customHeight="1" x14ac:dyDescent="0.2">
      <c r="A98" s="768"/>
      <c r="B98" s="76" t="s">
        <v>13</v>
      </c>
      <c r="C98" s="77">
        <v>0</v>
      </c>
      <c r="D98" s="77">
        <v>0</v>
      </c>
      <c r="E98" s="77">
        <v>0</v>
      </c>
      <c r="F98" s="77">
        <v>0</v>
      </c>
      <c r="G98" s="77">
        <v>0</v>
      </c>
      <c r="H98" s="77">
        <v>0</v>
      </c>
      <c r="I98" s="77">
        <v>0</v>
      </c>
      <c r="J98" s="77">
        <v>0</v>
      </c>
      <c r="K98" s="77">
        <v>0</v>
      </c>
      <c r="L98" s="77">
        <v>0</v>
      </c>
      <c r="M98" s="77">
        <v>0</v>
      </c>
      <c r="N98" s="77">
        <v>0</v>
      </c>
      <c r="O98" s="77">
        <v>0</v>
      </c>
      <c r="P98" s="77">
        <f>SUM(C98:O98)</f>
        <v>0</v>
      </c>
      <c r="Q98" s="79" t="s">
        <v>309</v>
      </c>
      <c r="R98" s="773"/>
    </row>
    <row r="99" spans="1:18" ht="30" customHeight="1" x14ac:dyDescent="0.2">
      <c r="A99" s="768"/>
      <c r="B99" s="76" t="s">
        <v>15</v>
      </c>
      <c r="C99" s="77">
        <v>0</v>
      </c>
      <c r="D99" s="77">
        <v>0</v>
      </c>
      <c r="E99" s="77">
        <v>0</v>
      </c>
      <c r="F99" s="77">
        <v>0</v>
      </c>
      <c r="G99" s="77">
        <v>0</v>
      </c>
      <c r="H99" s="77">
        <v>0</v>
      </c>
      <c r="I99" s="77">
        <v>0</v>
      </c>
      <c r="J99" s="77">
        <v>0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f>SUM(C99:O99)</f>
        <v>0</v>
      </c>
      <c r="Q99" s="78" t="s">
        <v>16</v>
      </c>
      <c r="R99" s="773"/>
    </row>
    <row r="100" spans="1:18" ht="30" customHeight="1" x14ac:dyDescent="0.2">
      <c r="A100" s="768"/>
      <c r="B100" s="80" t="s">
        <v>17</v>
      </c>
      <c r="C100" s="77">
        <v>0</v>
      </c>
      <c r="D100" s="77">
        <v>0</v>
      </c>
      <c r="E100" s="77">
        <v>0</v>
      </c>
      <c r="F100" s="77">
        <v>0</v>
      </c>
      <c r="G100" s="77">
        <v>0</v>
      </c>
      <c r="H100" s="77">
        <v>0</v>
      </c>
      <c r="I100" s="77">
        <v>0</v>
      </c>
      <c r="J100" s="77">
        <v>0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f>SUM(C100:O100)</f>
        <v>0</v>
      </c>
      <c r="Q100" s="78" t="s">
        <v>18</v>
      </c>
      <c r="R100" s="773"/>
    </row>
    <row r="101" spans="1:18" ht="30" customHeight="1" x14ac:dyDescent="0.2">
      <c r="A101" s="768"/>
      <c r="B101" s="81" t="s">
        <v>19</v>
      </c>
      <c r="C101" s="77">
        <v>0</v>
      </c>
      <c r="D101" s="77">
        <v>0</v>
      </c>
      <c r="E101" s="77">
        <v>0</v>
      </c>
      <c r="F101" s="77">
        <v>0</v>
      </c>
      <c r="G101" s="77">
        <v>0</v>
      </c>
      <c r="H101" s="77">
        <v>0</v>
      </c>
      <c r="I101" s="77">
        <v>0</v>
      </c>
      <c r="J101" s="77">
        <v>0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82">
        <f>SUM(C101:O101)</f>
        <v>0</v>
      </c>
      <c r="Q101" s="83" t="s">
        <v>20</v>
      </c>
      <c r="R101" s="773"/>
    </row>
    <row r="102" spans="1:18" ht="30" customHeight="1" thickBot="1" x14ac:dyDescent="0.25">
      <c r="A102" s="761"/>
      <c r="B102" s="84" t="s">
        <v>21</v>
      </c>
      <c r="C102" s="85">
        <f>SUM(C97:C101)</f>
        <v>74</v>
      </c>
      <c r="D102" s="85">
        <f t="shared" ref="D102:O102" si="11">SUM(D97:D101)</f>
        <v>11</v>
      </c>
      <c r="E102" s="85">
        <f t="shared" si="11"/>
        <v>6</v>
      </c>
      <c r="F102" s="85">
        <f t="shared" si="11"/>
        <v>5</v>
      </c>
      <c r="G102" s="85">
        <f t="shared" si="11"/>
        <v>22</v>
      </c>
      <c r="H102" s="85">
        <f t="shared" si="11"/>
        <v>46</v>
      </c>
      <c r="I102" s="85">
        <f t="shared" si="11"/>
        <v>2</v>
      </c>
      <c r="J102" s="85">
        <f t="shared" si="11"/>
        <v>2</v>
      </c>
      <c r="K102" s="85">
        <f t="shared" si="11"/>
        <v>4</v>
      </c>
      <c r="L102" s="85">
        <f t="shared" si="11"/>
        <v>3</v>
      </c>
      <c r="M102" s="85">
        <f t="shared" si="11"/>
        <v>26</v>
      </c>
      <c r="N102" s="85">
        <f t="shared" si="11"/>
        <v>0</v>
      </c>
      <c r="O102" s="85">
        <f t="shared" si="11"/>
        <v>0</v>
      </c>
      <c r="P102" s="85">
        <f>SUM(P97:P101)</f>
        <v>201</v>
      </c>
      <c r="Q102" s="17" t="s">
        <v>311</v>
      </c>
      <c r="R102" s="774"/>
    </row>
    <row r="103" spans="1:18" ht="30" customHeight="1" x14ac:dyDescent="0.2">
      <c r="A103" s="767" t="s">
        <v>62</v>
      </c>
      <c r="B103" s="76" t="s">
        <v>11</v>
      </c>
      <c r="C103" s="77">
        <v>300</v>
      </c>
      <c r="D103" s="77">
        <v>37.999999999999993</v>
      </c>
      <c r="E103" s="77">
        <v>22.000000000000004</v>
      </c>
      <c r="F103" s="77">
        <v>37</v>
      </c>
      <c r="G103" s="77">
        <v>145</v>
      </c>
      <c r="H103" s="77">
        <v>324</v>
      </c>
      <c r="I103" s="77">
        <v>78</v>
      </c>
      <c r="J103" s="77">
        <v>14.999999999999998</v>
      </c>
      <c r="K103" s="77">
        <v>8</v>
      </c>
      <c r="L103" s="77">
        <v>0</v>
      </c>
      <c r="M103" s="77">
        <v>67</v>
      </c>
      <c r="N103" s="77">
        <v>15</v>
      </c>
      <c r="O103" s="77">
        <v>0</v>
      </c>
      <c r="P103" s="77">
        <f>SUM(C103:O103)</f>
        <v>1049</v>
      </c>
      <c r="Q103" s="78" t="s">
        <v>12</v>
      </c>
      <c r="R103" s="772" t="s">
        <v>317</v>
      </c>
    </row>
    <row r="104" spans="1:18" ht="30" customHeight="1" x14ac:dyDescent="0.2">
      <c r="A104" s="768"/>
      <c r="B104" s="76" t="s">
        <v>13</v>
      </c>
      <c r="C104" s="77">
        <v>0</v>
      </c>
      <c r="D104" s="77">
        <v>0</v>
      </c>
      <c r="E104" s="77">
        <v>0</v>
      </c>
      <c r="F104" s="77">
        <v>0</v>
      </c>
      <c r="G104" s="77">
        <v>0</v>
      </c>
      <c r="H104" s="77">
        <v>0</v>
      </c>
      <c r="I104" s="77">
        <v>0</v>
      </c>
      <c r="J104" s="77">
        <v>0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f>SUM(C104:O104)</f>
        <v>0</v>
      </c>
      <c r="Q104" s="79" t="s">
        <v>309</v>
      </c>
      <c r="R104" s="773"/>
    </row>
    <row r="105" spans="1:18" ht="30" customHeight="1" x14ac:dyDescent="0.2">
      <c r="A105" s="768"/>
      <c r="B105" s="76" t="s">
        <v>15</v>
      </c>
      <c r="C105" s="77">
        <v>137.00000000000003</v>
      </c>
      <c r="D105" s="77">
        <v>46.999999999999993</v>
      </c>
      <c r="E105" s="77">
        <v>39.999999999999993</v>
      </c>
      <c r="F105" s="77">
        <v>128.00000000000003</v>
      </c>
      <c r="G105" s="77">
        <v>146</v>
      </c>
      <c r="H105" s="77">
        <v>395.00000000000006</v>
      </c>
      <c r="I105" s="77">
        <v>319</v>
      </c>
      <c r="J105" s="77">
        <v>53.999999999999993</v>
      </c>
      <c r="K105" s="77">
        <v>14</v>
      </c>
      <c r="L105" s="77">
        <v>3.0000000000000004</v>
      </c>
      <c r="M105" s="77">
        <v>75.000000000000014</v>
      </c>
      <c r="N105" s="77">
        <v>5</v>
      </c>
      <c r="O105" s="77">
        <v>0</v>
      </c>
      <c r="P105" s="77">
        <f>SUM(C105:O105)</f>
        <v>1363</v>
      </c>
      <c r="Q105" s="78" t="s">
        <v>16</v>
      </c>
      <c r="R105" s="773"/>
    </row>
    <row r="106" spans="1:18" ht="30" customHeight="1" x14ac:dyDescent="0.2">
      <c r="A106" s="768"/>
      <c r="B106" s="80" t="s">
        <v>17</v>
      </c>
      <c r="C106" s="77">
        <v>0</v>
      </c>
      <c r="D106" s="77">
        <v>0</v>
      </c>
      <c r="E106" s="77">
        <v>0</v>
      </c>
      <c r="F106" s="77">
        <v>0</v>
      </c>
      <c r="G106" s="77">
        <v>0</v>
      </c>
      <c r="H106" s="77">
        <v>0</v>
      </c>
      <c r="I106" s="77">
        <v>0</v>
      </c>
      <c r="J106" s="77">
        <v>0</v>
      </c>
      <c r="K106" s="77">
        <v>0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8" t="s">
        <v>18</v>
      </c>
      <c r="R106" s="773"/>
    </row>
    <row r="107" spans="1:18" ht="30" customHeight="1" x14ac:dyDescent="0.2">
      <c r="A107" s="768"/>
      <c r="B107" s="81" t="s">
        <v>19</v>
      </c>
      <c r="C107" s="82">
        <v>10</v>
      </c>
      <c r="D107" s="82">
        <v>8</v>
      </c>
      <c r="E107" s="82">
        <v>10</v>
      </c>
      <c r="F107" s="82">
        <v>20</v>
      </c>
      <c r="G107" s="82">
        <v>33</v>
      </c>
      <c r="H107" s="82">
        <v>100</v>
      </c>
      <c r="I107" s="82">
        <v>0</v>
      </c>
      <c r="J107" s="82">
        <v>10</v>
      </c>
      <c r="K107" s="82">
        <v>3</v>
      </c>
      <c r="L107" s="82">
        <v>1</v>
      </c>
      <c r="M107" s="82">
        <v>26</v>
      </c>
      <c r="N107" s="82">
        <v>1</v>
      </c>
      <c r="O107" s="82">
        <v>2</v>
      </c>
      <c r="P107" s="82">
        <f>SUM(C107:O107)</f>
        <v>224</v>
      </c>
      <c r="Q107" s="83" t="s">
        <v>20</v>
      </c>
      <c r="R107" s="773"/>
    </row>
    <row r="108" spans="1:18" ht="30" customHeight="1" thickBot="1" x14ac:dyDescent="0.25">
      <c r="A108" s="761"/>
      <c r="B108" s="84" t="s">
        <v>21</v>
      </c>
      <c r="C108" s="85">
        <f>SUM(C103:C107)</f>
        <v>447</v>
      </c>
      <c r="D108" s="85">
        <f t="shared" ref="D108:P108" si="12">SUM(D103:D107)</f>
        <v>92.999999999999986</v>
      </c>
      <c r="E108" s="85">
        <f t="shared" si="12"/>
        <v>72</v>
      </c>
      <c r="F108" s="85">
        <f t="shared" si="12"/>
        <v>185.00000000000003</v>
      </c>
      <c r="G108" s="85">
        <f t="shared" si="12"/>
        <v>324</v>
      </c>
      <c r="H108" s="85">
        <f t="shared" si="12"/>
        <v>819</v>
      </c>
      <c r="I108" s="85">
        <f t="shared" si="12"/>
        <v>397</v>
      </c>
      <c r="J108" s="85">
        <f t="shared" si="12"/>
        <v>78.999999999999986</v>
      </c>
      <c r="K108" s="85">
        <f t="shared" si="12"/>
        <v>25</v>
      </c>
      <c r="L108" s="85">
        <f t="shared" si="12"/>
        <v>4</v>
      </c>
      <c r="M108" s="85">
        <f t="shared" si="12"/>
        <v>168</v>
      </c>
      <c r="N108" s="85">
        <f t="shared" si="12"/>
        <v>21</v>
      </c>
      <c r="O108" s="85">
        <f t="shared" si="12"/>
        <v>2</v>
      </c>
      <c r="P108" s="85">
        <f t="shared" si="12"/>
        <v>2636</v>
      </c>
      <c r="Q108" s="17" t="s">
        <v>311</v>
      </c>
      <c r="R108" s="774"/>
    </row>
    <row r="109" spans="1:18" ht="30" customHeight="1" thickBot="1" x14ac:dyDescent="0.3">
      <c r="A109" s="23"/>
      <c r="B109" s="243" t="s">
        <v>24</v>
      </c>
      <c r="C109" s="264">
        <f t="shared" ref="C109:O109" si="13">SUM(C108,C102,C87,C81,C75,C66,C54,C45,C39,C33,C23,C17,C11)</f>
        <v>7021.9999999999991</v>
      </c>
      <c r="D109" s="264">
        <f t="shared" si="13"/>
        <v>2472</v>
      </c>
      <c r="E109" s="264">
        <f t="shared" si="13"/>
        <v>1571.9999999999995</v>
      </c>
      <c r="F109" s="264">
        <f t="shared" si="13"/>
        <v>3053.9999999999995</v>
      </c>
      <c r="G109" s="264">
        <f t="shared" si="13"/>
        <v>4783</v>
      </c>
      <c r="H109" s="264">
        <f t="shared" si="13"/>
        <v>22179.000000000007</v>
      </c>
      <c r="I109" s="264">
        <f t="shared" si="13"/>
        <v>11453</v>
      </c>
      <c r="J109" s="264">
        <f t="shared" si="13"/>
        <v>2015.0000000000002</v>
      </c>
      <c r="K109" s="264">
        <f t="shared" si="13"/>
        <v>783.00000000000023</v>
      </c>
      <c r="L109" s="264">
        <f t="shared" si="13"/>
        <v>575.00000000000011</v>
      </c>
      <c r="M109" s="264">
        <f t="shared" si="13"/>
        <v>3277.0000000000009</v>
      </c>
      <c r="N109" s="264">
        <f t="shared" si="13"/>
        <v>841.00000000000023</v>
      </c>
      <c r="O109" s="264">
        <f t="shared" si="13"/>
        <v>425.99999999999994</v>
      </c>
      <c r="P109" s="86"/>
      <c r="Q109" s="576" t="s">
        <v>379</v>
      </c>
      <c r="R109" s="242"/>
    </row>
    <row r="110" spans="1:18" ht="15" thickTop="1" x14ac:dyDescent="0.2"/>
    <row r="114" spans="3:16" x14ac:dyDescent="0.2">
      <c r="C114" s="73">
        <v>7021.9999999999945</v>
      </c>
      <c r="D114" s="73">
        <v>2471.9999999999995</v>
      </c>
      <c r="E114" s="73">
        <v>1571.999999999998</v>
      </c>
      <c r="F114" s="73">
        <v>3054.0000000000005</v>
      </c>
      <c r="G114" s="73">
        <v>4782.9999999999991</v>
      </c>
      <c r="H114" s="73">
        <v>22178.999999999993</v>
      </c>
      <c r="I114" s="73">
        <v>11453</v>
      </c>
      <c r="J114" s="73">
        <v>2014.9999999999968</v>
      </c>
      <c r="K114" s="73">
        <v>783</v>
      </c>
      <c r="L114" s="73">
        <v>574.9999999999992</v>
      </c>
      <c r="M114" s="73">
        <v>3276.9999999999977</v>
      </c>
      <c r="N114" s="73">
        <v>841.00000000000102</v>
      </c>
      <c r="O114" s="73">
        <v>425.99999999999972</v>
      </c>
      <c r="P114" s="73">
        <v>60452.000000000007</v>
      </c>
    </row>
    <row r="116" spans="3:16" x14ac:dyDescent="0.2">
      <c r="C116" s="73">
        <f>C114-C109</f>
        <v>0</v>
      </c>
      <c r="D116" s="73">
        <f t="shared" ref="D116:O116" si="14">D114-D109</f>
        <v>0</v>
      </c>
      <c r="E116" s="73">
        <f t="shared" si="14"/>
        <v>0</v>
      </c>
      <c r="F116" s="73">
        <f t="shared" si="14"/>
        <v>0</v>
      </c>
      <c r="G116" s="73">
        <f t="shared" si="14"/>
        <v>0</v>
      </c>
      <c r="H116" s="73">
        <f t="shared" si="14"/>
        <v>0</v>
      </c>
      <c r="I116" s="73">
        <f t="shared" si="14"/>
        <v>0</v>
      </c>
      <c r="J116" s="281">
        <f t="shared" si="14"/>
        <v>-3.4106051316484809E-12</v>
      </c>
      <c r="K116" s="281">
        <f t="shared" si="14"/>
        <v>0</v>
      </c>
      <c r="L116" s="281">
        <f t="shared" si="14"/>
        <v>-9.0949470177292824E-13</v>
      </c>
      <c r="M116" s="73">
        <f t="shared" si="14"/>
        <v>0</v>
      </c>
      <c r="N116" s="73">
        <f t="shared" si="14"/>
        <v>0</v>
      </c>
      <c r="O116" s="73">
        <f t="shared" si="14"/>
        <v>0</v>
      </c>
    </row>
  </sheetData>
  <mergeCells count="56">
    <mergeCell ref="A46:B46"/>
    <mergeCell ref="A67:B67"/>
    <mergeCell ref="A88:B88"/>
    <mergeCell ref="A89:A90"/>
    <mergeCell ref="B89:B90"/>
    <mergeCell ref="A49:A54"/>
    <mergeCell ref="Q89:Q90"/>
    <mergeCell ref="R89:R90"/>
    <mergeCell ref="A47:A48"/>
    <mergeCell ref="B47:B48"/>
    <mergeCell ref="Q47:Q48"/>
    <mergeCell ref="R47:R48"/>
    <mergeCell ref="A68:A69"/>
    <mergeCell ref="B68:B69"/>
    <mergeCell ref="Q68:Q69"/>
    <mergeCell ref="R68:R69"/>
    <mergeCell ref="A70:A75"/>
    <mergeCell ref="R70:R75"/>
    <mergeCell ref="A76:A81"/>
    <mergeCell ref="R76:R81"/>
    <mergeCell ref="A82:A87"/>
    <mergeCell ref="R82:R87"/>
    <mergeCell ref="A91:A96"/>
    <mergeCell ref="R91:R96"/>
    <mergeCell ref="A97:A102"/>
    <mergeCell ref="R97:R102"/>
    <mergeCell ref="A103:A108"/>
    <mergeCell ref="R103:R108"/>
    <mergeCell ref="R49:R54"/>
    <mergeCell ref="A55:A60"/>
    <mergeCell ref="R55:R60"/>
    <mergeCell ref="A61:A66"/>
    <mergeCell ref="R61:R66"/>
    <mergeCell ref="A6:A11"/>
    <mergeCell ref="R6:R11"/>
    <mergeCell ref="A12:A17"/>
    <mergeCell ref="A40:A45"/>
    <mergeCell ref="R40:R45"/>
    <mergeCell ref="R12:R17"/>
    <mergeCell ref="A18:A23"/>
    <mergeCell ref="A28:A33"/>
    <mergeCell ref="R28:R33"/>
    <mergeCell ref="A34:A39"/>
    <mergeCell ref="R34:R39"/>
    <mergeCell ref="A26:A27"/>
    <mergeCell ref="B26:B27"/>
    <mergeCell ref="Q26:Q27"/>
    <mergeCell ref="R26:R27"/>
    <mergeCell ref="A25:B25"/>
    <mergeCell ref="A4:A5"/>
    <mergeCell ref="B4:B5"/>
    <mergeCell ref="Q4:Q5"/>
    <mergeCell ref="A3:B3"/>
    <mergeCell ref="A1:R1"/>
    <mergeCell ref="A2:R2"/>
    <mergeCell ref="R4:R5"/>
  </mergeCells>
  <printOptions horizontalCentered="1"/>
  <pageMargins left="0.19685039370078741" right="0.19685039370078741" top="0.59055118110236227" bottom="0.39370078740157483" header="0.59055118110236227" footer="0.39370078740157483"/>
  <pageSetup paperSize="9" scale="69" firstPageNumber="18" orientation="landscape" horizontalDpi="300" verticalDpi="300" r:id="rId1"/>
  <rowBreaks count="4" manualBreakCount="4">
    <brk id="23" max="17" man="1"/>
    <brk id="45" max="17" man="1"/>
    <brk id="66" max="17" man="1"/>
    <brk id="87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T145"/>
  <sheetViews>
    <sheetView rightToLeft="1" view="pageBreakPreview" topLeftCell="A116" zoomScale="80" zoomScaleSheetLayoutView="80" workbookViewId="0">
      <selection activeCell="A101" sqref="A101:S128"/>
    </sheetView>
  </sheetViews>
  <sheetFormatPr defaultColWidth="9.125" defaultRowHeight="14.25" x14ac:dyDescent="0.2"/>
  <cols>
    <col min="1" max="1" width="10.75" style="87" customWidth="1"/>
    <col min="2" max="2" width="18.125" style="87" customWidth="1"/>
    <col min="3" max="3" width="7" style="87" customWidth="1"/>
    <col min="4" max="4" width="7.875" style="87" customWidth="1"/>
    <col min="5" max="10" width="7" style="87" customWidth="1"/>
    <col min="11" max="12" width="7.875" style="87" customWidth="1"/>
    <col min="13" max="13" width="8.125" style="87" customWidth="1"/>
    <col min="14" max="14" width="8.25" style="87" customWidth="1"/>
    <col min="15" max="16" width="8.125" style="87" customWidth="1"/>
    <col min="17" max="17" width="8.25" style="87" customWidth="1"/>
    <col min="18" max="18" width="22.25" style="87" customWidth="1"/>
    <col min="19" max="19" width="16.375" style="87" customWidth="1"/>
    <col min="20" max="16384" width="9.125" style="87"/>
  </cols>
  <sheetData>
    <row r="1" spans="1:19" ht="28.5" customHeight="1" x14ac:dyDescent="0.2">
      <c r="A1" s="789" t="s">
        <v>109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89"/>
      <c r="N1" s="789"/>
      <c r="O1" s="789"/>
      <c r="P1" s="789"/>
      <c r="Q1" s="789"/>
      <c r="R1" s="789"/>
      <c r="S1" s="789"/>
    </row>
    <row r="2" spans="1:19" ht="22.5" customHeight="1" x14ac:dyDescent="0.2">
      <c r="A2" s="790" t="s">
        <v>324</v>
      </c>
      <c r="B2" s="790"/>
      <c r="C2" s="790"/>
      <c r="D2" s="790"/>
      <c r="E2" s="790"/>
      <c r="F2" s="790"/>
      <c r="G2" s="790"/>
      <c r="H2" s="790"/>
      <c r="I2" s="790"/>
      <c r="J2" s="790"/>
      <c r="K2" s="790"/>
      <c r="L2" s="790"/>
      <c r="M2" s="790"/>
      <c r="N2" s="790"/>
      <c r="O2" s="790"/>
      <c r="P2" s="790"/>
      <c r="Q2" s="790"/>
      <c r="R2" s="790"/>
      <c r="S2" s="790"/>
    </row>
    <row r="3" spans="1:19" s="217" customFormat="1" ht="24.75" customHeight="1" thickBot="1" x14ac:dyDescent="0.25">
      <c r="A3" s="220" t="s">
        <v>286</v>
      </c>
      <c r="B3" s="221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1"/>
      <c r="S3" s="491" t="s">
        <v>287</v>
      </c>
    </row>
    <row r="4" spans="1:19" ht="26.25" customHeight="1" thickTop="1" x14ac:dyDescent="0.2">
      <c r="A4" s="779" t="s">
        <v>42</v>
      </c>
      <c r="B4" s="779" t="s">
        <v>1</v>
      </c>
      <c r="C4" s="783" t="s">
        <v>467</v>
      </c>
      <c r="D4" s="783"/>
      <c r="E4" s="783"/>
      <c r="F4" s="783"/>
      <c r="G4" s="783"/>
      <c r="H4" s="783"/>
      <c r="I4" s="783"/>
      <c r="J4" s="783"/>
      <c r="K4" s="783"/>
      <c r="L4" s="783"/>
      <c r="M4" s="783"/>
      <c r="N4" s="783"/>
      <c r="O4" s="783"/>
      <c r="P4" s="783"/>
      <c r="Q4" s="783"/>
      <c r="R4" s="784" t="s">
        <v>6</v>
      </c>
      <c r="S4" s="791" t="s">
        <v>152</v>
      </c>
    </row>
    <row r="5" spans="1:19" ht="24.75" customHeight="1" x14ac:dyDescent="0.2">
      <c r="A5" s="780"/>
      <c r="B5" s="780"/>
      <c r="C5" s="780" t="s">
        <v>110</v>
      </c>
      <c r="D5" s="780"/>
      <c r="E5" s="780"/>
      <c r="F5" s="792" t="s">
        <v>111</v>
      </c>
      <c r="G5" s="792"/>
      <c r="H5" s="792"/>
      <c r="I5" s="780" t="s">
        <v>112</v>
      </c>
      <c r="J5" s="780"/>
      <c r="K5" s="780"/>
      <c r="L5" s="780" t="s">
        <v>113</v>
      </c>
      <c r="M5" s="780"/>
      <c r="N5" s="780"/>
      <c r="O5" s="780" t="s">
        <v>114</v>
      </c>
      <c r="P5" s="780"/>
      <c r="Q5" s="780"/>
      <c r="R5" s="785"/>
      <c r="S5" s="776"/>
    </row>
    <row r="6" spans="1:19" ht="24.75" customHeight="1" thickBot="1" x14ac:dyDescent="0.25">
      <c r="A6" s="781"/>
      <c r="B6" s="781"/>
      <c r="C6" s="236" t="s">
        <v>115</v>
      </c>
      <c r="D6" s="236" t="s">
        <v>116</v>
      </c>
      <c r="E6" s="236" t="s">
        <v>39</v>
      </c>
      <c r="F6" s="236" t="s">
        <v>115</v>
      </c>
      <c r="G6" s="236" t="s">
        <v>116</v>
      </c>
      <c r="H6" s="236" t="s">
        <v>39</v>
      </c>
      <c r="I6" s="236" t="s">
        <v>115</v>
      </c>
      <c r="J6" s="236" t="s">
        <v>116</v>
      </c>
      <c r="K6" s="236" t="s">
        <v>39</v>
      </c>
      <c r="L6" s="236" t="s">
        <v>115</v>
      </c>
      <c r="M6" s="236" t="s">
        <v>116</v>
      </c>
      <c r="N6" s="236" t="s">
        <v>39</v>
      </c>
      <c r="O6" s="236" t="s">
        <v>115</v>
      </c>
      <c r="P6" s="236" t="s">
        <v>116</v>
      </c>
      <c r="Q6" s="236" t="s">
        <v>39</v>
      </c>
      <c r="R6" s="785"/>
      <c r="S6" s="776"/>
    </row>
    <row r="7" spans="1:19" ht="48.75" customHeight="1" thickBot="1" x14ac:dyDescent="0.25">
      <c r="A7" s="782"/>
      <c r="B7" s="782"/>
      <c r="C7" s="336" t="s">
        <v>359</v>
      </c>
      <c r="D7" s="336" t="s">
        <v>360</v>
      </c>
      <c r="E7" s="336" t="s">
        <v>339</v>
      </c>
      <c r="F7" s="336" t="s">
        <v>359</v>
      </c>
      <c r="G7" s="336" t="s">
        <v>360</v>
      </c>
      <c r="H7" s="336" t="s">
        <v>339</v>
      </c>
      <c r="I7" s="336" t="s">
        <v>359</v>
      </c>
      <c r="J7" s="336" t="s">
        <v>360</v>
      </c>
      <c r="K7" s="336" t="s">
        <v>339</v>
      </c>
      <c r="L7" s="336" t="s">
        <v>359</v>
      </c>
      <c r="M7" s="336" t="s">
        <v>361</v>
      </c>
      <c r="N7" s="336" t="s">
        <v>339</v>
      </c>
      <c r="O7" s="336" t="s">
        <v>359</v>
      </c>
      <c r="P7" s="336" t="s">
        <v>360</v>
      </c>
      <c r="Q7" s="336" t="s">
        <v>339</v>
      </c>
      <c r="R7" s="786"/>
      <c r="S7" s="787"/>
    </row>
    <row r="8" spans="1:19" ht="30" customHeight="1" x14ac:dyDescent="0.2">
      <c r="A8" s="775" t="s">
        <v>41</v>
      </c>
      <c r="B8" s="88" t="s">
        <v>11</v>
      </c>
      <c r="C8" s="284">
        <v>5</v>
      </c>
      <c r="D8" s="284">
        <v>5</v>
      </c>
      <c r="E8" s="284">
        <f>SUM(C8:D8)</f>
        <v>10</v>
      </c>
      <c r="F8" s="284">
        <v>8</v>
      </c>
      <c r="G8" s="284">
        <v>8</v>
      </c>
      <c r="H8" s="284">
        <f t="shared" ref="H8:H18" si="0">SUM(F8:G8)</f>
        <v>16</v>
      </c>
      <c r="I8" s="284">
        <v>8</v>
      </c>
      <c r="J8" s="284">
        <v>9</v>
      </c>
      <c r="K8" s="89">
        <f>SUM(I8:J8)</f>
        <v>17</v>
      </c>
      <c r="L8" s="89">
        <v>13.999999999999998</v>
      </c>
      <c r="M8" s="89">
        <v>6.9999999999999991</v>
      </c>
      <c r="N8" s="89">
        <f>SUM(L8:M8)</f>
        <v>20.999999999999996</v>
      </c>
      <c r="O8" s="89">
        <v>310</v>
      </c>
      <c r="P8" s="89">
        <v>337</v>
      </c>
      <c r="Q8" s="89">
        <f>SUM(O8:P8)</f>
        <v>647</v>
      </c>
      <c r="R8" s="90" t="s">
        <v>12</v>
      </c>
      <c r="S8" s="777" t="s">
        <v>310</v>
      </c>
    </row>
    <row r="9" spans="1:19" ht="30" customHeight="1" x14ac:dyDescent="0.2">
      <c r="A9" s="776"/>
      <c r="B9" s="90" t="s">
        <v>13</v>
      </c>
      <c r="C9" s="285">
        <v>0</v>
      </c>
      <c r="D9" s="285">
        <v>0</v>
      </c>
      <c r="E9" s="284">
        <f>SUM(C9:D9)</f>
        <v>0</v>
      </c>
      <c r="F9" s="285">
        <v>0</v>
      </c>
      <c r="G9" s="285">
        <v>0</v>
      </c>
      <c r="H9" s="284">
        <f t="shared" si="0"/>
        <v>0</v>
      </c>
      <c r="I9" s="285">
        <v>0</v>
      </c>
      <c r="J9" s="285">
        <v>0</v>
      </c>
      <c r="K9" s="89">
        <f>SUM(I9:J9)</f>
        <v>0</v>
      </c>
      <c r="L9" s="89">
        <v>0</v>
      </c>
      <c r="M9" s="89">
        <v>0</v>
      </c>
      <c r="N9" s="89">
        <f>SUM(L9:M9)</f>
        <v>0</v>
      </c>
      <c r="O9" s="89">
        <v>0</v>
      </c>
      <c r="P9" s="89">
        <v>0</v>
      </c>
      <c r="Q9" s="89">
        <f>SUM(O9:P9)</f>
        <v>0</v>
      </c>
      <c r="R9" s="91" t="s">
        <v>309</v>
      </c>
      <c r="S9" s="778"/>
    </row>
    <row r="10" spans="1:19" ht="30" customHeight="1" x14ac:dyDescent="0.2">
      <c r="A10" s="776"/>
      <c r="B10" s="88" t="s">
        <v>15</v>
      </c>
      <c r="C10" s="285">
        <v>66</v>
      </c>
      <c r="D10" s="285">
        <v>47.999999999999993</v>
      </c>
      <c r="E10" s="284">
        <f>SUM(C10:D10)</f>
        <v>114</v>
      </c>
      <c r="F10" s="285">
        <v>102</v>
      </c>
      <c r="G10" s="285">
        <v>121.00000000000004</v>
      </c>
      <c r="H10" s="284">
        <f t="shared" si="0"/>
        <v>223.00000000000006</v>
      </c>
      <c r="I10" s="285">
        <v>245</v>
      </c>
      <c r="J10" s="285">
        <v>221.00000000000003</v>
      </c>
      <c r="K10" s="89">
        <f>SUM(I10:J10)</f>
        <v>466</v>
      </c>
      <c r="L10" s="89">
        <v>444.00000000000023</v>
      </c>
      <c r="M10" s="89">
        <v>391.00000000000006</v>
      </c>
      <c r="N10" s="89">
        <f>SUM(L10:M10)</f>
        <v>835.00000000000023</v>
      </c>
      <c r="O10" s="89">
        <v>617</v>
      </c>
      <c r="P10" s="89">
        <v>515.00000000000011</v>
      </c>
      <c r="Q10" s="89">
        <f>SUM(O10:P10)</f>
        <v>1132</v>
      </c>
      <c r="R10" s="90" t="s">
        <v>16</v>
      </c>
      <c r="S10" s="778"/>
    </row>
    <row r="11" spans="1:19" ht="30" customHeight="1" x14ac:dyDescent="0.2">
      <c r="A11" s="776"/>
      <c r="B11" s="94" t="s">
        <v>17</v>
      </c>
      <c r="C11" s="285">
        <v>0</v>
      </c>
      <c r="D11" s="285">
        <v>0</v>
      </c>
      <c r="E11" s="284">
        <f>SUM(C11:D11)</f>
        <v>0</v>
      </c>
      <c r="F11" s="285">
        <v>0</v>
      </c>
      <c r="G11" s="285">
        <v>0</v>
      </c>
      <c r="H11" s="284">
        <f t="shared" si="0"/>
        <v>0</v>
      </c>
      <c r="I11" s="285">
        <v>0</v>
      </c>
      <c r="J11" s="285">
        <v>0</v>
      </c>
      <c r="K11" s="89">
        <f>SUM(I11:J11)</f>
        <v>0</v>
      </c>
      <c r="L11" s="89">
        <v>0</v>
      </c>
      <c r="M11" s="89">
        <v>0</v>
      </c>
      <c r="N11" s="89">
        <f>SUM(L11:M11)</f>
        <v>0</v>
      </c>
      <c r="O11" s="89">
        <v>0</v>
      </c>
      <c r="P11" s="89">
        <v>0</v>
      </c>
      <c r="Q11" s="89">
        <f>SUM(O11:P11)</f>
        <v>0</v>
      </c>
      <c r="R11" s="95" t="s">
        <v>18</v>
      </c>
      <c r="S11" s="778"/>
    </row>
    <row r="12" spans="1:19" ht="30" customHeight="1" x14ac:dyDescent="0.2">
      <c r="A12" s="776"/>
      <c r="B12" s="96" t="s">
        <v>19</v>
      </c>
      <c r="C12" s="285">
        <v>0</v>
      </c>
      <c r="D12" s="285">
        <v>0</v>
      </c>
      <c r="E12" s="284">
        <f>SUM(C12:D12)</f>
        <v>0</v>
      </c>
      <c r="F12" s="285">
        <v>3</v>
      </c>
      <c r="G12" s="285">
        <v>0</v>
      </c>
      <c r="H12" s="284">
        <f t="shared" si="0"/>
        <v>3</v>
      </c>
      <c r="I12" s="285">
        <v>19</v>
      </c>
      <c r="J12" s="285">
        <v>14</v>
      </c>
      <c r="K12" s="89">
        <f>SUM(I12:J12)</f>
        <v>33</v>
      </c>
      <c r="L12" s="89">
        <v>14</v>
      </c>
      <c r="M12" s="89">
        <v>17</v>
      </c>
      <c r="N12" s="89">
        <f>SUM(L12:M12)</f>
        <v>31</v>
      </c>
      <c r="O12" s="89">
        <v>8</v>
      </c>
      <c r="P12" s="89">
        <v>2</v>
      </c>
      <c r="Q12" s="89">
        <f>SUM(O12:P12)</f>
        <v>10</v>
      </c>
      <c r="R12" s="14" t="s">
        <v>311</v>
      </c>
      <c r="S12" s="778"/>
    </row>
    <row r="13" spans="1:19" ht="30" customHeight="1" thickBot="1" x14ac:dyDescent="0.25">
      <c r="A13" s="787"/>
      <c r="B13" s="98" t="s">
        <v>21</v>
      </c>
      <c r="C13" s="286">
        <f>SUM(C8:C12)</f>
        <v>71</v>
      </c>
      <c r="D13" s="286">
        <f t="shared" ref="D13:N13" si="1">SUM(D8:D12)</f>
        <v>52.999999999999993</v>
      </c>
      <c r="E13" s="286">
        <f t="shared" si="1"/>
        <v>124</v>
      </c>
      <c r="F13" s="286">
        <f t="shared" si="1"/>
        <v>113</v>
      </c>
      <c r="G13" s="286">
        <f t="shared" si="1"/>
        <v>129.00000000000006</v>
      </c>
      <c r="H13" s="287">
        <f t="shared" si="0"/>
        <v>242.00000000000006</v>
      </c>
      <c r="I13" s="286">
        <f t="shared" si="1"/>
        <v>272</v>
      </c>
      <c r="J13" s="286">
        <f t="shared" si="1"/>
        <v>244.00000000000003</v>
      </c>
      <c r="K13" s="286">
        <f t="shared" si="1"/>
        <v>516</v>
      </c>
      <c r="L13" s="286">
        <f t="shared" si="1"/>
        <v>472.00000000000023</v>
      </c>
      <c r="M13" s="286">
        <f t="shared" si="1"/>
        <v>415.00000000000006</v>
      </c>
      <c r="N13" s="286">
        <f t="shared" si="1"/>
        <v>887.00000000000023</v>
      </c>
      <c r="O13" s="286">
        <f>SUM(O8:O12)</f>
        <v>935</v>
      </c>
      <c r="P13" s="286">
        <f>SUM(P8:P12)</f>
        <v>854.00000000000011</v>
      </c>
      <c r="Q13" s="286">
        <f>SUM(Q8:Q12)</f>
        <v>1789</v>
      </c>
      <c r="R13" s="282" t="s">
        <v>22</v>
      </c>
      <c r="S13" s="788"/>
    </row>
    <row r="14" spans="1:19" ht="30" customHeight="1" x14ac:dyDescent="0.2">
      <c r="A14" s="775" t="s">
        <v>23</v>
      </c>
      <c r="B14" s="88" t="s">
        <v>11</v>
      </c>
      <c r="C14" s="284">
        <v>2</v>
      </c>
      <c r="D14" s="284">
        <v>2</v>
      </c>
      <c r="E14" s="284">
        <f>SUM(C14:D14)</f>
        <v>4</v>
      </c>
      <c r="F14" s="284">
        <v>38.999999999999993</v>
      </c>
      <c r="G14" s="284">
        <v>32</v>
      </c>
      <c r="H14" s="284">
        <f t="shared" si="0"/>
        <v>71</v>
      </c>
      <c r="I14" s="284">
        <v>41</v>
      </c>
      <c r="J14" s="284">
        <v>35.000000000000007</v>
      </c>
      <c r="K14" s="89">
        <f>SUM(I14:J14)</f>
        <v>76</v>
      </c>
      <c r="L14" s="89">
        <v>35</v>
      </c>
      <c r="M14" s="89">
        <v>27</v>
      </c>
      <c r="N14" s="89">
        <f>SUM(L14:M14)</f>
        <v>62</v>
      </c>
      <c r="O14" s="89">
        <v>0</v>
      </c>
      <c r="P14" s="89">
        <v>0</v>
      </c>
      <c r="Q14" s="283">
        <f>SUM(O14:P14)</f>
        <v>0</v>
      </c>
      <c r="R14" s="90" t="s">
        <v>12</v>
      </c>
      <c r="S14" s="769" t="s">
        <v>155</v>
      </c>
    </row>
    <row r="15" spans="1:19" ht="30" customHeight="1" x14ac:dyDescent="0.2">
      <c r="A15" s="776"/>
      <c r="B15" s="90" t="s">
        <v>13</v>
      </c>
      <c r="C15" s="285">
        <v>0</v>
      </c>
      <c r="D15" s="285">
        <v>0</v>
      </c>
      <c r="E15" s="284">
        <f>SUM(C15:D15)</f>
        <v>0</v>
      </c>
      <c r="F15" s="285">
        <v>0</v>
      </c>
      <c r="G15" s="285">
        <v>0</v>
      </c>
      <c r="H15" s="284">
        <f t="shared" si="0"/>
        <v>0</v>
      </c>
      <c r="I15" s="285">
        <v>0</v>
      </c>
      <c r="J15" s="285">
        <v>0</v>
      </c>
      <c r="K15" s="89">
        <f>SUM(I15:J15)</f>
        <v>0</v>
      </c>
      <c r="L15" s="285">
        <v>0</v>
      </c>
      <c r="M15" s="285">
        <v>0</v>
      </c>
      <c r="N15" s="89">
        <f>SUM(L15:M15)</f>
        <v>0</v>
      </c>
      <c r="O15" s="89">
        <v>0</v>
      </c>
      <c r="P15" s="89">
        <v>0</v>
      </c>
      <c r="Q15" s="283">
        <f>SUM(O15:P15)</f>
        <v>0</v>
      </c>
      <c r="R15" s="91" t="s">
        <v>309</v>
      </c>
      <c r="S15" s="770"/>
    </row>
    <row r="16" spans="1:19" ht="30" customHeight="1" x14ac:dyDescent="0.2">
      <c r="A16" s="776"/>
      <c r="B16" s="88" t="s">
        <v>15</v>
      </c>
      <c r="C16" s="285">
        <v>36.000000000000007</v>
      </c>
      <c r="D16" s="285">
        <v>44</v>
      </c>
      <c r="E16" s="284">
        <f>SUM(C16:D16)</f>
        <v>80</v>
      </c>
      <c r="F16" s="285">
        <v>84.000000000000014</v>
      </c>
      <c r="G16" s="285">
        <v>86.000000000000014</v>
      </c>
      <c r="H16" s="284">
        <f t="shared" si="0"/>
        <v>170.00000000000003</v>
      </c>
      <c r="I16" s="285">
        <v>78.000000000000014</v>
      </c>
      <c r="J16" s="285">
        <v>75.999999999999986</v>
      </c>
      <c r="K16" s="89">
        <f>SUM(I16:J16)</f>
        <v>154</v>
      </c>
      <c r="L16" s="89">
        <v>70</v>
      </c>
      <c r="M16" s="89">
        <v>66</v>
      </c>
      <c r="N16" s="89">
        <f>SUM(L16:M16)</f>
        <v>136</v>
      </c>
      <c r="O16" s="89">
        <v>0</v>
      </c>
      <c r="P16" s="89">
        <v>0</v>
      </c>
      <c r="Q16" s="283">
        <f>SUM(O16:P16)</f>
        <v>0</v>
      </c>
      <c r="R16" s="90" t="s">
        <v>16</v>
      </c>
      <c r="S16" s="770"/>
    </row>
    <row r="17" spans="1:19" ht="30" customHeight="1" x14ac:dyDescent="0.2">
      <c r="A17" s="776"/>
      <c r="B17" s="94" t="s">
        <v>17</v>
      </c>
      <c r="C17" s="285">
        <v>0</v>
      </c>
      <c r="D17" s="285">
        <v>0</v>
      </c>
      <c r="E17" s="284">
        <f>SUM(C17:D17)</f>
        <v>0</v>
      </c>
      <c r="F17" s="285">
        <v>0</v>
      </c>
      <c r="G17" s="285">
        <v>0</v>
      </c>
      <c r="H17" s="284">
        <f t="shared" si="0"/>
        <v>0</v>
      </c>
      <c r="I17" s="285">
        <v>0</v>
      </c>
      <c r="J17" s="285">
        <v>0</v>
      </c>
      <c r="K17" s="89">
        <f>SUM(I17:J17)</f>
        <v>0</v>
      </c>
      <c r="L17" s="285">
        <v>0</v>
      </c>
      <c r="M17" s="285">
        <v>0</v>
      </c>
      <c r="N17" s="89">
        <f>SUM(L17:M17)</f>
        <v>0</v>
      </c>
      <c r="O17" s="89">
        <v>0</v>
      </c>
      <c r="P17" s="89">
        <v>0</v>
      </c>
      <c r="Q17" s="283">
        <f>SUM(O17:P17)</f>
        <v>0</v>
      </c>
      <c r="R17" s="95" t="s">
        <v>18</v>
      </c>
      <c r="S17" s="770"/>
    </row>
    <row r="18" spans="1:19" ht="30" customHeight="1" x14ac:dyDescent="0.2">
      <c r="A18" s="776"/>
      <c r="B18" s="96" t="s">
        <v>19</v>
      </c>
      <c r="C18" s="285">
        <v>0</v>
      </c>
      <c r="D18" s="285">
        <v>0</v>
      </c>
      <c r="E18" s="284">
        <f>SUM(C18:D18)</f>
        <v>0</v>
      </c>
      <c r="F18" s="285">
        <v>0</v>
      </c>
      <c r="G18" s="285">
        <v>0</v>
      </c>
      <c r="H18" s="284">
        <f t="shared" si="0"/>
        <v>0</v>
      </c>
      <c r="I18" s="285">
        <v>0</v>
      </c>
      <c r="J18" s="285">
        <v>0</v>
      </c>
      <c r="K18" s="89">
        <f>SUM(I18:J18)</f>
        <v>0</v>
      </c>
      <c r="L18" s="285">
        <v>0</v>
      </c>
      <c r="M18" s="285">
        <v>0</v>
      </c>
      <c r="N18" s="89">
        <f>SUM(L18:M18)</f>
        <v>0</v>
      </c>
      <c r="O18" s="89">
        <v>0</v>
      </c>
      <c r="P18" s="89">
        <v>0</v>
      </c>
      <c r="Q18" s="283">
        <f>SUM(O18:P18)</f>
        <v>0</v>
      </c>
      <c r="R18" s="97" t="s">
        <v>20</v>
      </c>
      <c r="S18" s="770"/>
    </row>
    <row r="19" spans="1:19" ht="30" customHeight="1" thickBot="1" x14ac:dyDescent="0.25">
      <c r="A19" s="787"/>
      <c r="B19" s="98" t="s">
        <v>21</v>
      </c>
      <c r="C19" s="286">
        <v>38</v>
      </c>
      <c r="D19" s="286">
        <v>46</v>
      </c>
      <c r="E19" s="286">
        <v>83.999999999999972</v>
      </c>
      <c r="F19" s="286">
        <v>123</v>
      </c>
      <c r="G19" s="286">
        <v>118</v>
      </c>
      <c r="H19" s="286">
        <v>240.99999999999994</v>
      </c>
      <c r="I19" s="286">
        <v>118.99999999999997</v>
      </c>
      <c r="J19" s="286">
        <v>111.00000000000003</v>
      </c>
      <c r="K19" s="99">
        <v>230</v>
      </c>
      <c r="L19" s="99">
        <v>105.00000000000001</v>
      </c>
      <c r="M19" s="99">
        <v>93.000000000000014</v>
      </c>
      <c r="N19" s="99">
        <v>198.00000000000003</v>
      </c>
      <c r="O19" s="99">
        <v>0</v>
      </c>
      <c r="P19" s="99">
        <v>0</v>
      </c>
      <c r="Q19" s="99">
        <v>0</v>
      </c>
      <c r="R19" s="17" t="s">
        <v>311</v>
      </c>
      <c r="S19" s="771"/>
    </row>
    <row r="20" spans="1:19" ht="30" customHeight="1" x14ac:dyDescent="0.2">
      <c r="A20" s="775" t="s">
        <v>25</v>
      </c>
      <c r="B20" s="88" t="s">
        <v>11</v>
      </c>
      <c r="C20" s="284">
        <v>0</v>
      </c>
      <c r="D20" s="284">
        <v>0</v>
      </c>
      <c r="E20" s="284">
        <f>SUM(C20:D20)</f>
        <v>0</v>
      </c>
      <c r="F20" s="284">
        <v>1</v>
      </c>
      <c r="G20" s="284">
        <v>5</v>
      </c>
      <c r="H20" s="284">
        <f>SUM(F20:G20)</f>
        <v>6</v>
      </c>
      <c r="I20" s="284">
        <v>3</v>
      </c>
      <c r="J20" s="284">
        <v>3</v>
      </c>
      <c r="K20" s="89">
        <f>SUM(I20:J20)</f>
        <v>6</v>
      </c>
      <c r="L20" s="89">
        <v>8</v>
      </c>
      <c r="M20" s="89">
        <v>7</v>
      </c>
      <c r="N20" s="89">
        <f>SUM(L20:M20)</f>
        <v>15</v>
      </c>
      <c r="O20" s="89">
        <v>0</v>
      </c>
      <c r="P20" s="89">
        <v>0</v>
      </c>
      <c r="Q20" s="89">
        <v>0</v>
      </c>
      <c r="R20" s="90" t="s">
        <v>12</v>
      </c>
      <c r="S20" s="777" t="s">
        <v>211</v>
      </c>
    </row>
    <row r="21" spans="1:19" ht="30" customHeight="1" x14ac:dyDescent="0.2">
      <c r="A21" s="776"/>
      <c r="B21" s="90" t="s">
        <v>13</v>
      </c>
      <c r="C21" s="285">
        <v>0</v>
      </c>
      <c r="D21" s="285">
        <v>0</v>
      </c>
      <c r="E21" s="284">
        <f>SUM(C21:D21)</f>
        <v>0</v>
      </c>
      <c r="F21" s="285">
        <v>0</v>
      </c>
      <c r="G21" s="285">
        <v>0</v>
      </c>
      <c r="H21" s="284">
        <f>SUM(F21:G21)</f>
        <v>0</v>
      </c>
      <c r="I21" s="285">
        <v>0</v>
      </c>
      <c r="J21" s="285">
        <v>0</v>
      </c>
      <c r="K21" s="89">
        <f>SUM(I21:J21)</f>
        <v>0</v>
      </c>
      <c r="L21" s="285">
        <v>0</v>
      </c>
      <c r="M21" s="285">
        <v>0</v>
      </c>
      <c r="N21" s="89">
        <f>SUM(L21:M21)</f>
        <v>0</v>
      </c>
      <c r="O21" s="285">
        <v>0</v>
      </c>
      <c r="P21" s="285">
        <v>0</v>
      </c>
      <c r="Q21" s="285">
        <v>0</v>
      </c>
      <c r="R21" s="91" t="s">
        <v>309</v>
      </c>
      <c r="S21" s="778"/>
    </row>
    <row r="22" spans="1:19" ht="30" customHeight="1" x14ac:dyDescent="0.2">
      <c r="A22" s="776"/>
      <c r="B22" s="88" t="s">
        <v>15</v>
      </c>
      <c r="C22" s="285">
        <v>3</v>
      </c>
      <c r="D22" s="285">
        <v>6</v>
      </c>
      <c r="E22" s="284">
        <f>SUM(C22:D22)</f>
        <v>9</v>
      </c>
      <c r="F22" s="285">
        <v>35</v>
      </c>
      <c r="G22" s="285">
        <v>26.999999999999996</v>
      </c>
      <c r="H22" s="284">
        <f>SUM(F22:G22)</f>
        <v>62</v>
      </c>
      <c r="I22" s="285">
        <v>43</v>
      </c>
      <c r="J22" s="285">
        <v>28.999999999999996</v>
      </c>
      <c r="K22" s="89">
        <f>SUM(I22:J22)</f>
        <v>72</v>
      </c>
      <c r="L22" s="89">
        <v>44.999999999999993</v>
      </c>
      <c r="M22" s="89">
        <v>30.999999999999996</v>
      </c>
      <c r="N22" s="89">
        <f>SUM(L22:M22)</f>
        <v>75.999999999999986</v>
      </c>
      <c r="O22" s="89">
        <v>0</v>
      </c>
      <c r="P22" s="92">
        <v>0</v>
      </c>
      <c r="Q22" s="93">
        <v>0</v>
      </c>
      <c r="R22" s="90" t="s">
        <v>16</v>
      </c>
      <c r="S22" s="778"/>
    </row>
    <row r="23" spans="1:19" ht="30" customHeight="1" x14ac:dyDescent="0.2">
      <c r="A23" s="776"/>
      <c r="B23" s="94" t="s">
        <v>17</v>
      </c>
      <c r="C23" s="285">
        <v>0</v>
      </c>
      <c r="D23" s="285">
        <v>0</v>
      </c>
      <c r="E23" s="284">
        <f>SUM(C23:D23)</f>
        <v>0</v>
      </c>
      <c r="F23" s="285">
        <v>0</v>
      </c>
      <c r="G23" s="285">
        <v>0</v>
      </c>
      <c r="H23" s="284">
        <f>SUM(F23:G23)</f>
        <v>0</v>
      </c>
      <c r="I23" s="285">
        <v>0</v>
      </c>
      <c r="J23" s="285">
        <v>0</v>
      </c>
      <c r="K23" s="89">
        <f>SUM(I23:J23)</f>
        <v>0</v>
      </c>
      <c r="L23" s="285">
        <v>0</v>
      </c>
      <c r="M23" s="285">
        <v>0</v>
      </c>
      <c r="N23" s="89">
        <f>SUM(L23:M23)</f>
        <v>0</v>
      </c>
      <c r="O23" s="285">
        <v>0</v>
      </c>
      <c r="P23" s="285">
        <v>0</v>
      </c>
      <c r="Q23" s="285">
        <v>0</v>
      </c>
      <c r="R23" s="95" t="s">
        <v>18</v>
      </c>
      <c r="S23" s="778"/>
    </row>
    <row r="24" spans="1:19" ht="30" customHeight="1" x14ac:dyDescent="0.2">
      <c r="A24" s="776"/>
      <c r="B24" s="96" t="s">
        <v>19</v>
      </c>
      <c r="C24" s="285">
        <v>0</v>
      </c>
      <c r="D24" s="285">
        <v>0</v>
      </c>
      <c r="E24" s="284">
        <f>SUM(C24:D24)</f>
        <v>0</v>
      </c>
      <c r="F24" s="285">
        <v>0</v>
      </c>
      <c r="G24" s="285">
        <v>0</v>
      </c>
      <c r="H24" s="284">
        <f>SUM(F24:G24)</f>
        <v>0</v>
      </c>
      <c r="I24" s="285">
        <v>0</v>
      </c>
      <c r="J24" s="285">
        <v>0</v>
      </c>
      <c r="K24" s="89">
        <f>SUM(I24:J24)</f>
        <v>0</v>
      </c>
      <c r="L24" s="285">
        <v>0</v>
      </c>
      <c r="M24" s="285">
        <v>0</v>
      </c>
      <c r="N24" s="89">
        <f>SUM(L24:M24)</f>
        <v>0</v>
      </c>
      <c r="O24" s="285">
        <v>0</v>
      </c>
      <c r="P24" s="285">
        <v>0</v>
      </c>
      <c r="Q24" s="285">
        <v>0</v>
      </c>
      <c r="R24" s="97" t="s">
        <v>20</v>
      </c>
      <c r="S24" s="778"/>
    </row>
    <row r="25" spans="1:19" ht="30" customHeight="1" thickBot="1" x14ac:dyDescent="0.25">
      <c r="A25" s="787"/>
      <c r="B25" s="98" t="s">
        <v>21</v>
      </c>
      <c r="C25" s="286">
        <f>SUM(C20:C24)</f>
        <v>3</v>
      </c>
      <c r="D25" s="286">
        <f t="shared" ref="D25:Q25" si="2">SUM(D20:D24)</f>
        <v>6</v>
      </c>
      <c r="E25" s="286">
        <f t="shared" si="2"/>
        <v>9</v>
      </c>
      <c r="F25" s="286">
        <f t="shared" si="2"/>
        <v>36</v>
      </c>
      <c r="G25" s="286">
        <f t="shared" si="2"/>
        <v>31.999999999999996</v>
      </c>
      <c r="H25" s="286">
        <f t="shared" si="2"/>
        <v>68</v>
      </c>
      <c r="I25" s="286">
        <f t="shared" si="2"/>
        <v>46</v>
      </c>
      <c r="J25" s="286">
        <f t="shared" si="2"/>
        <v>31.999999999999996</v>
      </c>
      <c r="K25" s="286">
        <f t="shared" si="2"/>
        <v>78</v>
      </c>
      <c r="L25" s="286">
        <f t="shared" si="2"/>
        <v>52.999999999999993</v>
      </c>
      <c r="M25" s="286">
        <f t="shared" si="2"/>
        <v>38</v>
      </c>
      <c r="N25" s="286">
        <f t="shared" si="2"/>
        <v>90.999999999999986</v>
      </c>
      <c r="O25" s="286">
        <f t="shared" si="2"/>
        <v>0</v>
      </c>
      <c r="P25" s="286">
        <f t="shared" si="2"/>
        <v>0</v>
      </c>
      <c r="Q25" s="286">
        <f t="shared" si="2"/>
        <v>0</v>
      </c>
      <c r="R25" s="17" t="s">
        <v>311</v>
      </c>
      <c r="S25" s="788"/>
    </row>
    <row r="26" spans="1:19" ht="30" customHeight="1" x14ac:dyDescent="0.2">
      <c r="A26" s="390"/>
      <c r="B26" s="416"/>
      <c r="C26" s="417"/>
      <c r="D26" s="417"/>
      <c r="E26" s="417"/>
      <c r="F26" s="417"/>
      <c r="G26" s="417"/>
      <c r="H26" s="417"/>
      <c r="I26" s="417"/>
      <c r="J26" s="417"/>
      <c r="K26" s="417"/>
      <c r="L26" s="417"/>
      <c r="M26" s="417"/>
      <c r="N26" s="417"/>
      <c r="O26" s="417"/>
      <c r="P26" s="417"/>
      <c r="Q26" s="417"/>
      <c r="R26" s="408"/>
      <c r="S26" s="391"/>
    </row>
    <row r="27" spans="1:19" ht="30" customHeight="1" thickBot="1" x14ac:dyDescent="0.25">
      <c r="A27" s="220" t="s">
        <v>413</v>
      </c>
      <c r="B27" s="416"/>
      <c r="C27" s="417"/>
      <c r="D27" s="417"/>
      <c r="E27" s="417"/>
      <c r="F27" s="417"/>
      <c r="G27" s="417"/>
      <c r="H27" s="417"/>
      <c r="I27" s="417"/>
      <c r="J27" s="417"/>
      <c r="K27" s="417"/>
      <c r="L27" s="417"/>
      <c r="M27" s="417"/>
      <c r="N27" s="417"/>
      <c r="O27" s="417"/>
      <c r="P27" s="417"/>
      <c r="Q27" s="417"/>
      <c r="R27" s="408"/>
      <c r="S27" s="491" t="s">
        <v>415</v>
      </c>
    </row>
    <row r="28" spans="1:19" ht="30" customHeight="1" thickTop="1" x14ac:dyDescent="0.2">
      <c r="A28" s="779" t="s">
        <v>42</v>
      </c>
      <c r="B28" s="779" t="s">
        <v>1</v>
      </c>
      <c r="C28" s="783" t="s">
        <v>467</v>
      </c>
      <c r="D28" s="783"/>
      <c r="E28" s="783"/>
      <c r="F28" s="783"/>
      <c r="G28" s="783"/>
      <c r="H28" s="783"/>
      <c r="I28" s="783"/>
      <c r="J28" s="783"/>
      <c r="K28" s="783"/>
      <c r="L28" s="783"/>
      <c r="M28" s="783"/>
      <c r="N28" s="783"/>
      <c r="O28" s="783"/>
      <c r="P28" s="783"/>
      <c r="Q28" s="783"/>
      <c r="R28" s="784" t="s">
        <v>6</v>
      </c>
      <c r="S28" s="791" t="s">
        <v>152</v>
      </c>
    </row>
    <row r="29" spans="1:19" ht="30" customHeight="1" x14ac:dyDescent="0.2">
      <c r="A29" s="780"/>
      <c r="B29" s="780"/>
      <c r="C29" s="780" t="s">
        <v>110</v>
      </c>
      <c r="D29" s="780"/>
      <c r="E29" s="780"/>
      <c r="F29" s="792" t="s">
        <v>111</v>
      </c>
      <c r="G29" s="792"/>
      <c r="H29" s="792"/>
      <c r="I29" s="780" t="s">
        <v>112</v>
      </c>
      <c r="J29" s="780"/>
      <c r="K29" s="780"/>
      <c r="L29" s="780" t="s">
        <v>113</v>
      </c>
      <c r="M29" s="780"/>
      <c r="N29" s="780"/>
      <c r="O29" s="780" t="s">
        <v>114</v>
      </c>
      <c r="P29" s="780"/>
      <c r="Q29" s="780"/>
      <c r="R29" s="785"/>
      <c r="S29" s="776"/>
    </row>
    <row r="30" spans="1:19" ht="30" customHeight="1" thickBot="1" x14ac:dyDescent="0.25">
      <c r="A30" s="781"/>
      <c r="B30" s="781"/>
      <c r="C30" s="392" t="s">
        <v>115</v>
      </c>
      <c r="D30" s="392" t="s">
        <v>116</v>
      </c>
      <c r="E30" s="392" t="s">
        <v>39</v>
      </c>
      <c r="F30" s="392" t="s">
        <v>115</v>
      </c>
      <c r="G30" s="392" t="s">
        <v>116</v>
      </c>
      <c r="H30" s="392" t="s">
        <v>39</v>
      </c>
      <c r="I30" s="392" t="s">
        <v>115</v>
      </c>
      <c r="J30" s="392" t="s">
        <v>116</v>
      </c>
      <c r="K30" s="392" t="s">
        <v>39</v>
      </c>
      <c r="L30" s="392" t="s">
        <v>115</v>
      </c>
      <c r="M30" s="392" t="s">
        <v>116</v>
      </c>
      <c r="N30" s="392" t="s">
        <v>39</v>
      </c>
      <c r="O30" s="392" t="s">
        <v>115</v>
      </c>
      <c r="P30" s="392" t="s">
        <v>116</v>
      </c>
      <c r="Q30" s="392" t="s">
        <v>39</v>
      </c>
      <c r="R30" s="785"/>
      <c r="S30" s="776"/>
    </row>
    <row r="31" spans="1:19" ht="30" customHeight="1" thickBot="1" x14ac:dyDescent="0.25">
      <c r="A31" s="782"/>
      <c r="B31" s="782"/>
      <c r="C31" s="336" t="s">
        <v>359</v>
      </c>
      <c r="D31" s="336" t="s">
        <v>360</v>
      </c>
      <c r="E31" s="336" t="s">
        <v>339</v>
      </c>
      <c r="F31" s="336" t="s">
        <v>359</v>
      </c>
      <c r="G31" s="336" t="s">
        <v>360</v>
      </c>
      <c r="H31" s="336" t="s">
        <v>339</v>
      </c>
      <c r="I31" s="336" t="s">
        <v>359</v>
      </c>
      <c r="J31" s="336" t="s">
        <v>360</v>
      </c>
      <c r="K31" s="336" t="s">
        <v>339</v>
      </c>
      <c r="L31" s="336" t="s">
        <v>359</v>
      </c>
      <c r="M31" s="336" t="s">
        <v>361</v>
      </c>
      <c r="N31" s="336" t="s">
        <v>339</v>
      </c>
      <c r="O31" s="336" t="s">
        <v>359</v>
      </c>
      <c r="P31" s="336" t="s">
        <v>360</v>
      </c>
      <c r="Q31" s="336" t="s">
        <v>339</v>
      </c>
      <c r="R31" s="786"/>
      <c r="S31" s="787"/>
    </row>
    <row r="32" spans="1:19" ht="30" customHeight="1" x14ac:dyDescent="0.2">
      <c r="A32" s="775" t="s">
        <v>26</v>
      </c>
      <c r="B32" s="88" t="s">
        <v>11</v>
      </c>
      <c r="C32" s="284">
        <v>2</v>
      </c>
      <c r="D32" s="284">
        <v>1</v>
      </c>
      <c r="E32" s="284">
        <f>SUM(C32:D32)</f>
        <v>3</v>
      </c>
      <c r="F32" s="284">
        <v>6</v>
      </c>
      <c r="G32" s="284">
        <v>6</v>
      </c>
      <c r="H32" s="284">
        <f>SUM(F32:G32)</f>
        <v>12</v>
      </c>
      <c r="I32" s="284">
        <v>7</v>
      </c>
      <c r="J32" s="284">
        <v>6</v>
      </c>
      <c r="K32" s="89">
        <f>SUM(I32:J32)</f>
        <v>13</v>
      </c>
      <c r="L32" s="89">
        <v>9</v>
      </c>
      <c r="M32" s="89">
        <v>11</v>
      </c>
      <c r="N32" s="89">
        <f>SUM(L32:M32)</f>
        <v>20</v>
      </c>
      <c r="O32" s="89">
        <v>1</v>
      </c>
      <c r="P32" s="89">
        <v>1</v>
      </c>
      <c r="Q32" s="89">
        <f>SUM(O32:P32)</f>
        <v>2</v>
      </c>
      <c r="R32" s="90" t="s">
        <v>12</v>
      </c>
      <c r="S32" s="777" t="s">
        <v>157</v>
      </c>
    </row>
    <row r="33" spans="1:20" ht="30" customHeight="1" x14ac:dyDescent="0.2">
      <c r="A33" s="776"/>
      <c r="B33" s="90" t="s">
        <v>13</v>
      </c>
      <c r="C33" s="285">
        <v>0</v>
      </c>
      <c r="D33" s="285">
        <v>0</v>
      </c>
      <c r="E33" s="284">
        <f>SUM(C33:D33)</f>
        <v>0</v>
      </c>
      <c r="F33" s="285">
        <v>0</v>
      </c>
      <c r="G33" s="285">
        <v>0</v>
      </c>
      <c r="H33" s="284">
        <f>SUM(F33:G33)</f>
        <v>0</v>
      </c>
      <c r="I33" s="285">
        <v>0</v>
      </c>
      <c r="J33" s="285">
        <v>0</v>
      </c>
      <c r="K33" s="89">
        <f>SUM(I33:J33)</f>
        <v>0</v>
      </c>
      <c r="L33" s="285">
        <v>0</v>
      </c>
      <c r="M33" s="285">
        <v>0</v>
      </c>
      <c r="N33" s="89">
        <f>SUM(L33:M33)</f>
        <v>0</v>
      </c>
      <c r="O33" s="285">
        <v>0</v>
      </c>
      <c r="P33" s="285">
        <v>0</v>
      </c>
      <c r="Q33" s="89">
        <f>SUM(O33:P33)</f>
        <v>0</v>
      </c>
      <c r="R33" s="91" t="s">
        <v>309</v>
      </c>
      <c r="S33" s="778"/>
    </row>
    <row r="34" spans="1:20" ht="30" customHeight="1" x14ac:dyDescent="0.2">
      <c r="A34" s="776"/>
      <c r="B34" s="88" t="s">
        <v>15</v>
      </c>
      <c r="C34" s="285">
        <v>0</v>
      </c>
      <c r="D34" s="285">
        <v>0</v>
      </c>
      <c r="E34" s="284">
        <f>SUM(C34:D34)</f>
        <v>0</v>
      </c>
      <c r="F34" s="285">
        <v>10</v>
      </c>
      <c r="G34" s="285">
        <v>8</v>
      </c>
      <c r="H34" s="284">
        <f>SUM(F34:G34)</f>
        <v>18</v>
      </c>
      <c r="I34" s="285">
        <v>2</v>
      </c>
      <c r="J34" s="285">
        <v>5</v>
      </c>
      <c r="K34" s="89">
        <f>SUM(I34:J34)</f>
        <v>7</v>
      </c>
      <c r="L34" s="89">
        <v>0</v>
      </c>
      <c r="M34" s="89">
        <v>0</v>
      </c>
      <c r="N34" s="89">
        <f>SUM(L34:M34)</f>
        <v>0</v>
      </c>
      <c r="O34" s="89">
        <v>0</v>
      </c>
      <c r="P34" s="92">
        <v>0</v>
      </c>
      <c r="Q34" s="89">
        <f>SUM(O34:P34)</f>
        <v>0</v>
      </c>
      <c r="R34" s="90" t="s">
        <v>16</v>
      </c>
      <c r="S34" s="778"/>
    </row>
    <row r="35" spans="1:20" ht="30" customHeight="1" x14ac:dyDescent="0.2">
      <c r="A35" s="776"/>
      <c r="B35" s="94" t="s">
        <v>17</v>
      </c>
      <c r="C35" s="285">
        <v>0</v>
      </c>
      <c r="D35" s="285">
        <v>0</v>
      </c>
      <c r="E35" s="284">
        <f>SUM(C35:D35)</f>
        <v>0</v>
      </c>
      <c r="F35" s="285">
        <v>0</v>
      </c>
      <c r="G35" s="285">
        <v>0</v>
      </c>
      <c r="H35" s="284">
        <f>SUM(F35:G35)</f>
        <v>0</v>
      </c>
      <c r="I35" s="285">
        <v>0</v>
      </c>
      <c r="J35" s="285">
        <v>0</v>
      </c>
      <c r="K35" s="89">
        <f>SUM(I35:J35)</f>
        <v>0</v>
      </c>
      <c r="L35" s="285">
        <v>0</v>
      </c>
      <c r="M35" s="285">
        <v>0</v>
      </c>
      <c r="N35" s="89">
        <f>SUM(L35:M35)</f>
        <v>0</v>
      </c>
      <c r="O35" s="285">
        <v>0</v>
      </c>
      <c r="P35" s="285">
        <v>0</v>
      </c>
      <c r="Q35" s="89">
        <f>SUM(O35:P35)</f>
        <v>0</v>
      </c>
      <c r="R35" s="95" t="s">
        <v>18</v>
      </c>
      <c r="S35" s="778"/>
    </row>
    <row r="36" spans="1:20" ht="30" customHeight="1" x14ac:dyDescent="0.2">
      <c r="A36" s="776"/>
      <c r="B36" s="96" t="s">
        <v>19</v>
      </c>
      <c r="C36" s="285">
        <v>0</v>
      </c>
      <c r="D36" s="285">
        <v>0</v>
      </c>
      <c r="E36" s="284">
        <f>SUM(C36:D36)</f>
        <v>0</v>
      </c>
      <c r="F36" s="285">
        <v>0</v>
      </c>
      <c r="G36" s="285">
        <v>0</v>
      </c>
      <c r="H36" s="284">
        <f>SUM(F36:G36)</f>
        <v>0</v>
      </c>
      <c r="I36" s="285">
        <v>0</v>
      </c>
      <c r="J36" s="285">
        <v>0</v>
      </c>
      <c r="K36" s="89">
        <f>SUM(I36:J36)</f>
        <v>0</v>
      </c>
      <c r="L36" s="285">
        <v>0</v>
      </c>
      <c r="M36" s="285">
        <v>0</v>
      </c>
      <c r="N36" s="89">
        <f>SUM(L36:M36)</f>
        <v>0</v>
      </c>
      <c r="O36" s="285">
        <v>0</v>
      </c>
      <c r="P36" s="285">
        <v>0</v>
      </c>
      <c r="Q36" s="89">
        <f>SUM(O36:P36)</f>
        <v>0</v>
      </c>
      <c r="R36" s="97" t="s">
        <v>20</v>
      </c>
      <c r="S36" s="778"/>
    </row>
    <row r="37" spans="1:20" ht="30" customHeight="1" thickBot="1" x14ac:dyDescent="0.25">
      <c r="A37" s="787"/>
      <c r="B37" s="98" t="s">
        <v>21</v>
      </c>
      <c r="C37" s="286">
        <v>2</v>
      </c>
      <c r="D37" s="286">
        <v>1</v>
      </c>
      <c r="E37" s="286">
        <v>3</v>
      </c>
      <c r="F37" s="286">
        <v>16</v>
      </c>
      <c r="G37" s="286">
        <v>14</v>
      </c>
      <c r="H37" s="286">
        <v>30</v>
      </c>
      <c r="I37" s="286">
        <v>9</v>
      </c>
      <c r="J37" s="286">
        <v>11</v>
      </c>
      <c r="K37" s="99">
        <v>20</v>
      </c>
      <c r="L37" s="99">
        <v>9</v>
      </c>
      <c r="M37" s="99">
        <v>11</v>
      </c>
      <c r="N37" s="99">
        <v>20</v>
      </c>
      <c r="O37" s="99">
        <v>1</v>
      </c>
      <c r="P37" s="99">
        <v>1</v>
      </c>
      <c r="Q37" s="99">
        <v>2</v>
      </c>
      <c r="R37" s="17" t="s">
        <v>311</v>
      </c>
      <c r="S37" s="788"/>
    </row>
    <row r="38" spans="1:20" ht="30" customHeight="1" x14ac:dyDescent="0.2">
      <c r="A38" s="775" t="s">
        <v>27</v>
      </c>
      <c r="B38" s="88" t="s">
        <v>11</v>
      </c>
      <c r="C38" s="284">
        <v>88.000000000000028</v>
      </c>
      <c r="D38" s="284">
        <v>83.999999999999986</v>
      </c>
      <c r="E38" s="284">
        <f>SUM(C38:D38)</f>
        <v>172</v>
      </c>
      <c r="F38" s="284">
        <v>430</v>
      </c>
      <c r="G38" s="284">
        <v>394</v>
      </c>
      <c r="H38" s="284">
        <f>SUM(F38:G38)</f>
        <v>824</v>
      </c>
      <c r="I38" s="284">
        <v>532.00000000000023</v>
      </c>
      <c r="J38" s="284">
        <v>459.99999999999994</v>
      </c>
      <c r="K38" s="89">
        <f>SUM(I38:J38)</f>
        <v>992.00000000000023</v>
      </c>
      <c r="L38" s="89">
        <v>509.00000000000011</v>
      </c>
      <c r="M38" s="89">
        <v>403.99999999999994</v>
      </c>
      <c r="N38" s="93">
        <f>SUM(L38:M38)</f>
        <v>913</v>
      </c>
      <c r="O38" s="89">
        <v>271.00000000000011</v>
      </c>
      <c r="P38" s="89">
        <v>263.99999999999989</v>
      </c>
      <c r="Q38" s="89">
        <v>535.00000000000023</v>
      </c>
      <c r="R38" s="90" t="s">
        <v>12</v>
      </c>
      <c r="S38" s="777" t="s">
        <v>158</v>
      </c>
    </row>
    <row r="39" spans="1:20" ht="30" customHeight="1" x14ac:dyDescent="0.2">
      <c r="A39" s="776"/>
      <c r="B39" s="90" t="s">
        <v>13</v>
      </c>
      <c r="C39" s="285">
        <v>0</v>
      </c>
      <c r="D39" s="285">
        <v>0</v>
      </c>
      <c r="E39" s="284">
        <f>SUM(C39:D39)</f>
        <v>0</v>
      </c>
      <c r="F39" s="285">
        <v>0</v>
      </c>
      <c r="G39" s="285">
        <v>0</v>
      </c>
      <c r="H39" s="284">
        <f>SUM(F39:G39)</f>
        <v>0</v>
      </c>
      <c r="I39" s="285">
        <v>0</v>
      </c>
      <c r="J39" s="285">
        <v>0</v>
      </c>
      <c r="K39" s="89">
        <f>SUM(I39:J39)</f>
        <v>0</v>
      </c>
      <c r="L39" s="285">
        <v>0</v>
      </c>
      <c r="M39" s="285">
        <v>0</v>
      </c>
      <c r="N39" s="93">
        <f>SUM(L39:M39)</f>
        <v>0</v>
      </c>
      <c r="O39" s="285">
        <v>0</v>
      </c>
      <c r="P39" s="285">
        <v>0</v>
      </c>
      <c r="Q39" s="285">
        <v>0</v>
      </c>
      <c r="R39" s="91" t="s">
        <v>309</v>
      </c>
      <c r="S39" s="778"/>
    </row>
    <row r="40" spans="1:20" ht="30" customHeight="1" x14ac:dyDescent="0.2">
      <c r="A40" s="776"/>
      <c r="B40" s="88" t="s">
        <v>15</v>
      </c>
      <c r="C40" s="285">
        <v>836.99999999999977</v>
      </c>
      <c r="D40" s="285">
        <v>759.00000000000114</v>
      </c>
      <c r="E40" s="284">
        <f>SUM(C40:D40)</f>
        <v>1596.0000000000009</v>
      </c>
      <c r="F40" s="285">
        <v>1848.9999999999998</v>
      </c>
      <c r="G40" s="285">
        <v>2199</v>
      </c>
      <c r="H40" s="284">
        <f>SUM(F40:G40)</f>
        <v>4048</v>
      </c>
      <c r="I40" s="285">
        <v>2039.9999999999986</v>
      </c>
      <c r="J40" s="285">
        <v>2299.0000000000009</v>
      </c>
      <c r="K40" s="89">
        <f>SUM(I40:J40)</f>
        <v>4339</v>
      </c>
      <c r="L40" s="89">
        <v>2005.9999999999995</v>
      </c>
      <c r="M40" s="89">
        <v>2129.0000000000009</v>
      </c>
      <c r="N40" s="93">
        <f>SUM(L40:M40)</f>
        <v>4135</v>
      </c>
      <c r="O40" s="89">
        <v>1787.0000000000005</v>
      </c>
      <c r="P40" s="92">
        <v>1981.0000000000002</v>
      </c>
      <c r="Q40" s="93">
        <v>3768.0000000000018</v>
      </c>
      <c r="R40" s="90" t="s">
        <v>16</v>
      </c>
      <c r="S40" s="778"/>
    </row>
    <row r="41" spans="1:20" ht="30" customHeight="1" x14ac:dyDescent="0.2">
      <c r="A41" s="776"/>
      <c r="B41" s="94" t="s">
        <v>17</v>
      </c>
      <c r="C41" s="285">
        <v>0</v>
      </c>
      <c r="D41" s="285">
        <v>0</v>
      </c>
      <c r="E41" s="284">
        <f>SUM(C41:D41)</f>
        <v>0</v>
      </c>
      <c r="F41" s="285">
        <v>0</v>
      </c>
      <c r="G41" s="285">
        <v>0</v>
      </c>
      <c r="H41" s="284">
        <f>SUM(F41:G41)</f>
        <v>0</v>
      </c>
      <c r="I41" s="285">
        <v>0</v>
      </c>
      <c r="J41" s="285">
        <v>0</v>
      </c>
      <c r="K41" s="89">
        <f>SUM(I41:J41)</f>
        <v>0</v>
      </c>
      <c r="L41" s="285">
        <v>0</v>
      </c>
      <c r="M41" s="285">
        <v>0</v>
      </c>
      <c r="N41" s="93">
        <f>SUM(L41:M41)</f>
        <v>0</v>
      </c>
      <c r="O41" s="285">
        <v>0</v>
      </c>
      <c r="P41" s="285">
        <v>0</v>
      </c>
      <c r="Q41" s="285">
        <v>0</v>
      </c>
      <c r="R41" s="95" t="s">
        <v>18</v>
      </c>
      <c r="S41" s="778"/>
    </row>
    <row r="42" spans="1:20" ht="30" customHeight="1" x14ac:dyDescent="0.2">
      <c r="A42" s="776"/>
      <c r="B42" s="96" t="s">
        <v>19</v>
      </c>
      <c r="C42" s="285">
        <v>0</v>
      </c>
      <c r="D42" s="285">
        <v>0</v>
      </c>
      <c r="E42" s="284">
        <f>SUM(C42:D42)</f>
        <v>0</v>
      </c>
      <c r="F42" s="285">
        <v>0</v>
      </c>
      <c r="G42" s="285">
        <v>0</v>
      </c>
      <c r="H42" s="284">
        <f>SUM(F42:G42)</f>
        <v>0</v>
      </c>
      <c r="I42" s="285">
        <v>0</v>
      </c>
      <c r="J42" s="285">
        <v>0</v>
      </c>
      <c r="K42" s="89">
        <f>SUM(I42:J42)</f>
        <v>0</v>
      </c>
      <c r="L42" s="285">
        <v>0</v>
      </c>
      <c r="M42" s="285">
        <v>0</v>
      </c>
      <c r="N42" s="93">
        <f>SUM(L42:M42)</f>
        <v>0</v>
      </c>
      <c r="O42" s="285">
        <v>0</v>
      </c>
      <c r="P42" s="285">
        <v>0</v>
      </c>
      <c r="Q42" s="285">
        <v>0</v>
      </c>
      <c r="R42" s="97" t="s">
        <v>20</v>
      </c>
      <c r="S42" s="778"/>
    </row>
    <row r="43" spans="1:20" ht="30" customHeight="1" thickBot="1" x14ac:dyDescent="0.25">
      <c r="A43" s="787"/>
      <c r="B43" s="98" t="s">
        <v>21</v>
      </c>
      <c r="C43" s="286">
        <f>SUM(C38:C42)</f>
        <v>924.99999999999977</v>
      </c>
      <c r="D43" s="286">
        <f t="shared" ref="D43:Q43" si="3">SUM(D38:D42)</f>
        <v>843.00000000000114</v>
      </c>
      <c r="E43" s="286">
        <f t="shared" si="3"/>
        <v>1768.0000000000009</v>
      </c>
      <c r="F43" s="286">
        <f t="shared" si="3"/>
        <v>2279</v>
      </c>
      <c r="G43" s="286">
        <f t="shared" si="3"/>
        <v>2593</v>
      </c>
      <c r="H43" s="286">
        <f t="shared" si="3"/>
        <v>4872</v>
      </c>
      <c r="I43" s="286">
        <f t="shared" si="3"/>
        <v>2571.9999999999991</v>
      </c>
      <c r="J43" s="286">
        <f t="shared" si="3"/>
        <v>2759.0000000000009</v>
      </c>
      <c r="K43" s="286">
        <f t="shared" si="3"/>
        <v>5331</v>
      </c>
      <c r="L43" s="286">
        <f t="shared" si="3"/>
        <v>2514.9999999999995</v>
      </c>
      <c r="M43" s="286">
        <f t="shared" si="3"/>
        <v>2533.0000000000009</v>
      </c>
      <c r="N43" s="286">
        <f t="shared" si="3"/>
        <v>5048</v>
      </c>
      <c r="O43" s="286">
        <f t="shared" si="3"/>
        <v>2058.0000000000005</v>
      </c>
      <c r="P43" s="286">
        <f t="shared" si="3"/>
        <v>2245</v>
      </c>
      <c r="Q43" s="286">
        <f t="shared" si="3"/>
        <v>4303.0000000000018</v>
      </c>
      <c r="R43" s="17" t="s">
        <v>311</v>
      </c>
      <c r="S43" s="788"/>
      <c r="T43" s="87">
        <f>SUM(E43,H43,K43,N43,Q43)</f>
        <v>21322</v>
      </c>
    </row>
    <row r="44" spans="1:20" ht="30" customHeight="1" x14ac:dyDescent="0.2">
      <c r="A44" s="775" t="s">
        <v>28</v>
      </c>
      <c r="B44" s="88" t="s">
        <v>11</v>
      </c>
      <c r="C44" s="284">
        <v>3</v>
      </c>
      <c r="D44" s="284">
        <v>0</v>
      </c>
      <c r="E44" s="284">
        <f t="shared" ref="E44:E49" si="4">SUM(C44:D44)</f>
        <v>3</v>
      </c>
      <c r="F44" s="284">
        <v>14</v>
      </c>
      <c r="G44" s="284">
        <v>11</v>
      </c>
      <c r="H44" s="284">
        <f t="shared" ref="H44:H49" si="5">SUM(F44:G44)</f>
        <v>25</v>
      </c>
      <c r="I44" s="284">
        <v>29.000000000000004</v>
      </c>
      <c r="J44" s="284">
        <v>20</v>
      </c>
      <c r="K44" s="89">
        <f t="shared" ref="K44:K49" si="6">SUM(I44:J44)</f>
        <v>49</v>
      </c>
      <c r="L44" s="89">
        <v>13.000000000000002</v>
      </c>
      <c r="M44" s="89">
        <v>4.0000000000000009</v>
      </c>
      <c r="N44" s="89">
        <f t="shared" ref="N44:N49" si="7">SUM(L44:M44)</f>
        <v>17.000000000000004</v>
      </c>
      <c r="O44" s="285">
        <v>1.0000000000000002</v>
      </c>
      <c r="P44" s="285">
        <v>3</v>
      </c>
      <c r="Q44" s="285">
        <f t="shared" ref="Q44:Q49" si="8">SUM(O44:P44)</f>
        <v>4</v>
      </c>
      <c r="R44" s="90" t="s">
        <v>12</v>
      </c>
      <c r="S44" s="777" t="s">
        <v>159</v>
      </c>
    </row>
    <row r="45" spans="1:20" ht="30" customHeight="1" x14ac:dyDescent="0.2">
      <c r="A45" s="776"/>
      <c r="B45" s="90" t="s">
        <v>13</v>
      </c>
      <c r="C45" s="285">
        <v>0</v>
      </c>
      <c r="D45" s="285">
        <v>0</v>
      </c>
      <c r="E45" s="284">
        <f t="shared" si="4"/>
        <v>0</v>
      </c>
      <c r="F45" s="285">
        <v>0</v>
      </c>
      <c r="G45" s="285">
        <v>0</v>
      </c>
      <c r="H45" s="284">
        <f t="shared" si="5"/>
        <v>0</v>
      </c>
      <c r="I45" s="285">
        <v>0</v>
      </c>
      <c r="J45" s="285">
        <v>0</v>
      </c>
      <c r="K45" s="89">
        <f t="shared" si="6"/>
        <v>0</v>
      </c>
      <c r="L45" s="285">
        <v>0</v>
      </c>
      <c r="M45" s="285">
        <v>0</v>
      </c>
      <c r="N45" s="89">
        <f t="shared" si="7"/>
        <v>0</v>
      </c>
      <c r="O45" s="285">
        <v>0</v>
      </c>
      <c r="P45" s="285">
        <v>0</v>
      </c>
      <c r="Q45" s="285">
        <f t="shared" si="8"/>
        <v>0</v>
      </c>
      <c r="R45" s="91" t="s">
        <v>309</v>
      </c>
      <c r="S45" s="778"/>
    </row>
    <row r="46" spans="1:20" ht="30" customHeight="1" x14ac:dyDescent="0.2">
      <c r="A46" s="776"/>
      <c r="B46" s="88" t="s">
        <v>15</v>
      </c>
      <c r="C46" s="285">
        <v>37.000000000000014</v>
      </c>
      <c r="D46" s="285">
        <v>21.999999999999996</v>
      </c>
      <c r="E46" s="284">
        <f t="shared" si="4"/>
        <v>59.000000000000014</v>
      </c>
      <c r="F46" s="285">
        <v>237</v>
      </c>
      <c r="G46" s="285">
        <v>218.99999999999994</v>
      </c>
      <c r="H46" s="284">
        <f t="shared" si="5"/>
        <v>455.99999999999994</v>
      </c>
      <c r="I46" s="285">
        <v>329</v>
      </c>
      <c r="J46" s="285">
        <v>297.99999999999994</v>
      </c>
      <c r="K46" s="89">
        <f t="shared" si="6"/>
        <v>627</v>
      </c>
      <c r="L46" s="89">
        <v>422.99999999999977</v>
      </c>
      <c r="M46" s="89">
        <v>360</v>
      </c>
      <c r="N46" s="89">
        <f t="shared" si="7"/>
        <v>782.99999999999977</v>
      </c>
      <c r="O46" s="285">
        <v>420.00000000000017</v>
      </c>
      <c r="P46" s="292">
        <v>384.00000000000006</v>
      </c>
      <c r="Q46" s="285">
        <f t="shared" si="8"/>
        <v>804.00000000000023</v>
      </c>
      <c r="R46" s="90" t="s">
        <v>16</v>
      </c>
      <c r="S46" s="778"/>
    </row>
    <row r="47" spans="1:20" ht="30" customHeight="1" x14ac:dyDescent="0.2">
      <c r="A47" s="776"/>
      <c r="B47" s="94" t="s">
        <v>17</v>
      </c>
      <c r="C47" s="285">
        <v>0</v>
      </c>
      <c r="D47" s="285">
        <v>0</v>
      </c>
      <c r="E47" s="284">
        <f t="shared" si="4"/>
        <v>0</v>
      </c>
      <c r="F47" s="285">
        <v>0</v>
      </c>
      <c r="G47" s="285">
        <v>0</v>
      </c>
      <c r="H47" s="284">
        <f t="shared" si="5"/>
        <v>0</v>
      </c>
      <c r="I47" s="285">
        <v>0</v>
      </c>
      <c r="J47" s="285">
        <v>0</v>
      </c>
      <c r="K47" s="89">
        <f t="shared" si="6"/>
        <v>0</v>
      </c>
      <c r="L47" s="285">
        <v>0</v>
      </c>
      <c r="M47" s="285">
        <v>0</v>
      </c>
      <c r="N47" s="89">
        <f t="shared" si="7"/>
        <v>0</v>
      </c>
      <c r="O47" s="285">
        <v>0</v>
      </c>
      <c r="P47" s="285">
        <v>0</v>
      </c>
      <c r="Q47" s="285">
        <f t="shared" si="8"/>
        <v>0</v>
      </c>
      <c r="R47" s="95" t="s">
        <v>18</v>
      </c>
      <c r="S47" s="778"/>
    </row>
    <row r="48" spans="1:20" ht="30" customHeight="1" x14ac:dyDescent="0.2">
      <c r="A48" s="776"/>
      <c r="B48" s="96" t="s">
        <v>19</v>
      </c>
      <c r="C48" s="285">
        <v>0</v>
      </c>
      <c r="D48" s="285">
        <v>0</v>
      </c>
      <c r="E48" s="284">
        <f t="shared" si="4"/>
        <v>0</v>
      </c>
      <c r="F48" s="285">
        <v>0</v>
      </c>
      <c r="G48" s="285">
        <v>0</v>
      </c>
      <c r="H48" s="284">
        <f t="shared" si="5"/>
        <v>0</v>
      </c>
      <c r="I48" s="285">
        <v>0</v>
      </c>
      <c r="J48" s="285">
        <v>0</v>
      </c>
      <c r="K48" s="89">
        <f t="shared" si="6"/>
        <v>0</v>
      </c>
      <c r="L48" s="285">
        <v>0</v>
      </c>
      <c r="M48" s="285">
        <v>0</v>
      </c>
      <c r="N48" s="89">
        <f t="shared" si="7"/>
        <v>0</v>
      </c>
      <c r="O48" s="285">
        <v>0</v>
      </c>
      <c r="P48" s="285">
        <v>0</v>
      </c>
      <c r="Q48" s="285">
        <f t="shared" si="8"/>
        <v>0</v>
      </c>
      <c r="R48" s="97" t="s">
        <v>20</v>
      </c>
      <c r="S48" s="778"/>
    </row>
    <row r="49" spans="1:20" ht="30" customHeight="1" thickBot="1" x14ac:dyDescent="0.25">
      <c r="A49" s="787"/>
      <c r="B49" s="98" t="s">
        <v>21</v>
      </c>
      <c r="C49" s="287">
        <v>40.000000000000007</v>
      </c>
      <c r="D49" s="287">
        <v>22</v>
      </c>
      <c r="E49" s="287">
        <f t="shared" si="4"/>
        <v>62.000000000000007</v>
      </c>
      <c r="F49" s="287">
        <v>251.00000000000009</v>
      </c>
      <c r="G49" s="287">
        <v>230.00000000000006</v>
      </c>
      <c r="H49" s="287">
        <f t="shared" si="5"/>
        <v>481.00000000000011</v>
      </c>
      <c r="I49" s="287">
        <v>357.99999999999994</v>
      </c>
      <c r="J49" s="287">
        <v>318</v>
      </c>
      <c r="K49" s="294">
        <f t="shared" si="6"/>
        <v>676</v>
      </c>
      <c r="L49" s="295">
        <v>435.99999999999994</v>
      </c>
      <c r="M49" s="295">
        <v>364</v>
      </c>
      <c r="N49" s="294">
        <f t="shared" si="7"/>
        <v>800</v>
      </c>
      <c r="O49" s="296">
        <v>421</v>
      </c>
      <c r="P49" s="296">
        <v>387.00000000000011</v>
      </c>
      <c r="Q49" s="287">
        <f t="shared" si="8"/>
        <v>808.00000000000011</v>
      </c>
      <c r="R49" s="17" t="s">
        <v>311</v>
      </c>
      <c r="S49" s="788"/>
      <c r="T49" s="291">
        <f>SUM(E49,H49,K49,N49,Q49)</f>
        <v>2827</v>
      </c>
    </row>
    <row r="50" spans="1:20" ht="30" customHeight="1" x14ac:dyDescent="0.2">
      <c r="A50" s="465"/>
      <c r="B50" s="585"/>
      <c r="C50" s="586"/>
      <c r="D50" s="586"/>
      <c r="E50" s="586"/>
      <c r="F50" s="586"/>
      <c r="G50" s="586"/>
      <c r="H50" s="586"/>
      <c r="I50" s="586"/>
      <c r="J50" s="586"/>
      <c r="K50" s="587"/>
      <c r="L50" s="588"/>
      <c r="M50" s="588"/>
      <c r="N50" s="587"/>
      <c r="O50" s="589"/>
      <c r="P50" s="589"/>
      <c r="Q50" s="586"/>
      <c r="R50" s="590"/>
      <c r="S50" s="466"/>
      <c r="T50" s="291"/>
    </row>
    <row r="51" spans="1:20" ht="30" customHeight="1" x14ac:dyDescent="0.2">
      <c r="A51" s="464"/>
      <c r="B51" s="416"/>
      <c r="C51" s="417"/>
      <c r="D51" s="417"/>
      <c r="E51" s="417"/>
      <c r="F51" s="417"/>
      <c r="G51" s="417"/>
      <c r="H51" s="417"/>
      <c r="I51" s="417"/>
      <c r="J51" s="417"/>
      <c r="K51" s="418"/>
      <c r="L51" s="419"/>
      <c r="M51" s="419"/>
      <c r="N51" s="418"/>
      <c r="O51" s="420"/>
      <c r="P51" s="420"/>
      <c r="Q51" s="417"/>
      <c r="R51" s="408"/>
      <c r="S51" s="467"/>
      <c r="T51" s="291"/>
    </row>
    <row r="52" spans="1:20" ht="30" customHeight="1" thickBot="1" x14ac:dyDescent="0.25">
      <c r="A52" s="220" t="s">
        <v>413</v>
      </c>
      <c r="B52" s="416"/>
      <c r="C52" s="417"/>
      <c r="D52" s="417"/>
      <c r="E52" s="417"/>
      <c r="F52" s="417"/>
      <c r="G52" s="417"/>
      <c r="H52" s="417"/>
      <c r="I52" s="417"/>
      <c r="J52" s="417"/>
      <c r="K52" s="418"/>
      <c r="L52" s="419"/>
      <c r="M52" s="419"/>
      <c r="N52" s="418"/>
      <c r="O52" s="420"/>
      <c r="P52" s="420"/>
      <c r="Q52" s="417"/>
      <c r="R52" s="408"/>
      <c r="S52" s="491" t="s">
        <v>415</v>
      </c>
      <c r="T52" s="291"/>
    </row>
    <row r="53" spans="1:20" ht="30" customHeight="1" thickTop="1" x14ac:dyDescent="0.2">
      <c r="A53" s="779" t="s">
        <v>42</v>
      </c>
      <c r="B53" s="779" t="s">
        <v>1</v>
      </c>
      <c r="C53" s="783" t="s">
        <v>467</v>
      </c>
      <c r="D53" s="783"/>
      <c r="E53" s="783"/>
      <c r="F53" s="783"/>
      <c r="G53" s="783"/>
      <c r="H53" s="783"/>
      <c r="I53" s="783"/>
      <c r="J53" s="783"/>
      <c r="K53" s="783"/>
      <c r="L53" s="783"/>
      <c r="M53" s="783"/>
      <c r="N53" s="783"/>
      <c r="O53" s="783"/>
      <c r="P53" s="783"/>
      <c r="Q53" s="783"/>
      <c r="R53" s="784" t="s">
        <v>6</v>
      </c>
      <c r="S53" s="791" t="s">
        <v>152</v>
      </c>
      <c r="T53" s="291"/>
    </row>
    <row r="54" spans="1:20" ht="30" customHeight="1" x14ac:dyDescent="0.2">
      <c r="A54" s="780"/>
      <c r="B54" s="780"/>
      <c r="C54" s="780" t="s">
        <v>110</v>
      </c>
      <c r="D54" s="780"/>
      <c r="E54" s="780"/>
      <c r="F54" s="792" t="s">
        <v>111</v>
      </c>
      <c r="G54" s="792"/>
      <c r="H54" s="792"/>
      <c r="I54" s="780" t="s">
        <v>112</v>
      </c>
      <c r="J54" s="780"/>
      <c r="K54" s="780"/>
      <c r="L54" s="780" t="s">
        <v>113</v>
      </c>
      <c r="M54" s="780"/>
      <c r="N54" s="780"/>
      <c r="O54" s="780" t="s">
        <v>114</v>
      </c>
      <c r="P54" s="780"/>
      <c r="Q54" s="780"/>
      <c r="R54" s="785"/>
      <c r="S54" s="776"/>
      <c r="T54" s="291"/>
    </row>
    <row r="55" spans="1:20" ht="30" customHeight="1" thickBot="1" x14ac:dyDescent="0.25">
      <c r="A55" s="781"/>
      <c r="B55" s="781"/>
      <c r="C55" s="392" t="s">
        <v>115</v>
      </c>
      <c r="D55" s="392" t="s">
        <v>116</v>
      </c>
      <c r="E55" s="392" t="s">
        <v>39</v>
      </c>
      <c r="F55" s="392" t="s">
        <v>115</v>
      </c>
      <c r="G55" s="392" t="s">
        <v>116</v>
      </c>
      <c r="H55" s="392" t="s">
        <v>39</v>
      </c>
      <c r="I55" s="392" t="s">
        <v>115</v>
      </c>
      <c r="J55" s="392" t="s">
        <v>116</v>
      </c>
      <c r="K55" s="392" t="s">
        <v>39</v>
      </c>
      <c r="L55" s="392" t="s">
        <v>115</v>
      </c>
      <c r="M55" s="392" t="s">
        <v>116</v>
      </c>
      <c r="N55" s="392" t="s">
        <v>39</v>
      </c>
      <c r="O55" s="392" t="s">
        <v>115</v>
      </c>
      <c r="P55" s="392" t="s">
        <v>116</v>
      </c>
      <c r="Q55" s="392" t="s">
        <v>39</v>
      </c>
      <c r="R55" s="785"/>
      <c r="S55" s="776"/>
      <c r="T55" s="291"/>
    </row>
    <row r="56" spans="1:20" ht="30" customHeight="1" thickBot="1" x14ac:dyDescent="0.25">
      <c r="A56" s="782"/>
      <c r="B56" s="782"/>
      <c r="C56" s="336" t="s">
        <v>359</v>
      </c>
      <c r="D56" s="336" t="s">
        <v>360</v>
      </c>
      <c r="E56" s="336" t="s">
        <v>339</v>
      </c>
      <c r="F56" s="336" t="s">
        <v>359</v>
      </c>
      <c r="G56" s="336" t="s">
        <v>360</v>
      </c>
      <c r="H56" s="336" t="s">
        <v>339</v>
      </c>
      <c r="I56" s="336" t="s">
        <v>359</v>
      </c>
      <c r="J56" s="336" t="s">
        <v>360</v>
      </c>
      <c r="K56" s="336" t="s">
        <v>339</v>
      </c>
      <c r="L56" s="336" t="s">
        <v>359</v>
      </c>
      <c r="M56" s="336" t="s">
        <v>361</v>
      </c>
      <c r="N56" s="336" t="s">
        <v>339</v>
      </c>
      <c r="O56" s="336" t="s">
        <v>359</v>
      </c>
      <c r="P56" s="336" t="s">
        <v>360</v>
      </c>
      <c r="Q56" s="336" t="s">
        <v>339</v>
      </c>
      <c r="R56" s="786"/>
      <c r="S56" s="787"/>
      <c r="T56" s="291"/>
    </row>
    <row r="57" spans="1:20" ht="30" customHeight="1" x14ac:dyDescent="0.2">
      <c r="A57" s="775" t="s">
        <v>29</v>
      </c>
      <c r="B57" s="88" t="s">
        <v>11</v>
      </c>
      <c r="C57" s="284">
        <v>1</v>
      </c>
      <c r="D57" s="284">
        <v>0</v>
      </c>
      <c r="E57" s="284">
        <f t="shared" ref="E57:E62" si="9">SUM(C57:D57)</f>
        <v>1</v>
      </c>
      <c r="F57" s="284">
        <v>10</v>
      </c>
      <c r="G57" s="284">
        <v>9</v>
      </c>
      <c r="H57" s="284">
        <f t="shared" ref="H57:H62" si="10">SUM(F57:G57)</f>
        <v>19</v>
      </c>
      <c r="I57" s="284">
        <v>13</v>
      </c>
      <c r="J57" s="284">
        <v>10</v>
      </c>
      <c r="K57" s="283">
        <f t="shared" ref="K57:K62" si="11">SUM(I57:J57)</f>
        <v>23</v>
      </c>
      <c r="L57" s="283">
        <v>12</v>
      </c>
      <c r="M57" s="283">
        <v>7</v>
      </c>
      <c r="N57" s="283">
        <f t="shared" ref="N57:N62" si="12">SUM(L57:M57)</f>
        <v>19</v>
      </c>
      <c r="O57" s="284">
        <v>0</v>
      </c>
      <c r="P57" s="284">
        <v>0</v>
      </c>
      <c r="Q57" s="284">
        <f t="shared" ref="Q57:Q62" si="13">SUM(O57:P57)</f>
        <v>0</v>
      </c>
      <c r="R57" s="90" t="s">
        <v>12</v>
      </c>
      <c r="S57" s="777" t="s">
        <v>160</v>
      </c>
    </row>
    <row r="58" spans="1:20" ht="30" customHeight="1" x14ac:dyDescent="0.2">
      <c r="A58" s="776"/>
      <c r="B58" s="90" t="s">
        <v>13</v>
      </c>
      <c r="C58" s="285">
        <v>0</v>
      </c>
      <c r="D58" s="285">
        <v>0</v>
      </c>
      <c r="E58" s="284">
        <f t="shared" si="9"/>
        <v>0</v>
      </c>
      <c r="F58" s="285">
        <v>0</v>
      </c>
      <c r="G58" s="285">
        <v>0</v>
      </c>
      <c r="H58" s="284">
        <f t="shared" si="10"/>
        <v>0</v>
      </c>
      <c r="I58" s="285">
        <v>0</v>
      </c>
      <c r="J58" s="285">
        <v>0</v>
      </c>
      <c r="K58" s="283">
        <f t="shared" si="11"/>
        <v>0</v>
      </c>
      <c r="L58" s="285">
        <v>0</v>
      </c>
      <c r="M58" s="285">
        <v>0</v>
      </c>
      <c r="N58" s="283">
        <f t="shared" si="12"/>
        <v>0</v>
      </c>
      <c r="O58" s="285">
        <v>0</v>
      </c>
      <c r="P58" s="285">
        <v>0</v>
      </c>
      <c r="Q58" s="284">
        <f t="shared" si="13"/>
        <v>0</v>
      </c>
      <c r="R58" s="91" t="s">
        <v>309</v>
      </c>
      <c r="S58" s="778"/>
    </row>
    <row r="59" spans="1:20" ht="30" customHeight="1" x14ac:dyDescent="0.2">
      <c r="A59" s="776"/>
      <c r="B59" s="88" t="s">
        <v>15</v>
      </c>
      <c r="C59" s="285">
        <v>6</v>
      </c>
      <c r="D59" s="285">
        <v>6</v>
      </c>
      <c r="E59" s="284">
        <f t="shared" si="9"/>
        <v>12</v>
      </c>
      <c r="F59" s="285">
        <v>13</v>
      </c>
      <c r="G59" s="285">
        <v>12</v>
      </c>
      <c r="H59" s="284">
        <f t="shared" si="10"/>
        <v>25</v>
      </c>
      <c r="I59" s="285">
        <v>27</v>
      </c>
      <c r="J59" s="285">
        <v>20</v>
      </c>
      <c r="K59" s="283">
        <f t="shared" si="11"/>
        <v>47</v>
      </c>
      <c r="L59" s="89">
        <v>16</v>
      </c>
      <c r="M59" s="89">
        <v>5</v>
      </c>
      <c r="N59" s="283">
        <f t="shared" si="12"/>
        <v>21</v>
      </c>
      <c r="O59" s="285">
        <v>0</v>
      </c>
      <c r="P59" s="292">
        <v>0</v>
      </c>
      <c r="Q59" s="284">
        <f t="shared" si="13"/>
        <v>0</v>
      </c>
      <c r="R59" s="90" t="s">
        <v>16</v>
      </c>
      <c r="S59" s="778"/>
    </row>
    <row r="60" spans="1:20" ht="30" customHeight="1" x14ac:dyDescent="0.2">
      <c r="A60" s="776"/>
      <c r="B60" s="94" t="s">
        <v>17</v>
      </c>
      <c r="C60" s="285">
        <v>0</v>
      </c>
      <c r="D60" s="285">
        <v>0</v>
      </c>
      <c r="E60" s="284">
        <f t="shared" si="9"/>
        <v>0</v>
      </c>
      <c r="F60" s="285">
        <v>0</v>
      </c>
      <c r="G60" s="285">
        <v>0</v>
      </c>
      <c r="H60" s="284">
        <f t="shared" si="10"/>
        <v>0</v>
      </c>
      <c r="I60" s="285">
        <v>0</v>
      </c>
      <c r="J60" s="285">
        <v>0</v>
      </c>
      <c r="K60" s="283">
        <f t="shared" si="11"/>
        <v>0</v>
      </c>
      <c r="L60" s="285">
        <v>0</v>
      </c>
      <c r="M60" s="285">
        <v>0</v>
      </c>
      <c r="N60" s="283">
        <f t="shared" si="12"/>
        <v>0</v>
      </c>
      <c r="O60" s="285">
        <v>0</v>
      </c>
      <c r="P60" s="285">
        <v>0</v>
      </c>
      <c r="Q60" s="284">
        <f t="shared" si="13"/>
        <v>0</v>
      </c>
      <c r="R60" s="95" t="s">
        <v>18</v>
      </c>
      <c r="S60" s="778"/>
    </row>
    <row r="61" spans="1:20" ht="30" customHeight="1" x14ac:dyDescent="0.2">
      <c r="A61" s="776"/>
      <c r="B61" s="96" t="s">
        <v>19</v>
      </c>
      <c r="C61" s="285">
        <v>2</v>
      </c>
      <c r="D61" s="285">
        <v>4</v>
      </c>
      <c r="E61" s="284">
        <f t="shared" si="9"/>
        <v>6</v>
      </c>
      <c r="F61" s="285">
        <v>13</v>
      </c>
      <c r="G61" s="285">
        <v>16</v>
      </c>
      <c r="H61" s="284">
        <f t="shared" si="10"/>
        <v>29</v>
      </c>
      <c r="I61" s="285">
        <v>15</v>
      </c>
      <c r="J61" s="285">
        <v>9</v>
      </c>
      <c r="K61" s="283">
        <f t="shared" si="11"/>
        <v>24</v>
      </c>
      <c r="L61" s="89">
        <v>1</v>
      </c>
      <c r="M61" s="89">
        <v>2</v>
      </c>
      <c r="N61" s="283">
        <f t="shared" si="12"/>
        <v>3</v>
      </c>
      <c r="O61" s="285">
        <v>0</v>
      </c>
      <c r="P61" s="285">
        <v>0</v>
      </c>
      <c r="Q61" s="284">
        <f t="shared" si="13"/>
        <v>0</v>
      </c>
      <c r="R61" s="97" t="s">
        <v>20</v>
      </c>
      <c r="S61" s="778"/>
    </row>
    <row r="62" spans="1:20" ht="30" customHeight="1" thickBot="1" x14ac:dyDescent="0.25">
      <c r="A62" s="787"/>
      <c r="B62" s="98" t="s">
        <v>21</v>
      </c>
      <c r="C62" s="287">
        <v>9</v>
      </c>
      <c r="D62" s="287">
        <v>10</v>
      </c>
      <c r="E62" s="287">
        <f t="shared" si="9"/>
        <v>19</v>
      </c>
      <c r="F62" s="287">
        <v>36.000000000000007</v>
      </c>
      <c r="G62" s="287">
        <v>37</v>
      </c>
      <c r="H62" s="287">
        <f t="shared" si="10"/>
        <v>73</v>
      </c>
      <c r="I62" s="287">
        <v>55</v>
      </c>
      <c r="J62" s="287">
        <v>39.000000000000007</v>
      </c>
      <c r="K62" s="294">
        <f t="shared" si="11"/>
        <v>94</v>
      </c>
      <c r="L62" s="295">
        <v>29.000000000000004</v>
      </c>
      <c r="M62" s="295">
        <v>13.999999999999996</v>
      </c>
      <c r="N62" s="294">
        <f t="shared" si="12"/>
        <v>43</v>
      </c>
      <c r="O62" s="296">
        <v>0</v>
      </c>
      <c r="P62" s="296">
        <v>0</v>
      </c>
      <c r="Q62" s="287">
        <f t="shared" si="13"/>
        <v>0</v>
      </c>
      <c r="R62" s="17" t="s">
        <v>311</v>
      </c>
      <c r="S62" s="788"/>
      <c r="T62" s="87">
        <f>SUM(E62,H62,K62,N62,Q62)</f>
        <v>229</v>
      </c>
    </row>
    <row r="63" spans="1:20" ht="30" customHeight="1" x14ac:dyDescent="0.2">
      <c r="A63" s="775" t="s">
        <v>30</v>
      </c>
      <c r="B63" s="88" t="s">
        <v>11</v>
      </c>
      <c r="C63" s="250" t="s">
        <v>371</v>
      </c>
      <c r="D63" s="250" t="s">
        <v>371</v>
      </c>
      <c r="E63" s="250" t="s">
        <v>371</v>
      </c>
      <c r="F63" s="250" t="s">
        <v>371</v>
      </c>
      <c r="G63" s="250" t="s">
        <v>371</v>
      </c>
      <c r="H63" s="250" t="s">
        <v>371</v>
      </c>
      <c r="I63" s="250" t="s">
        <v>371</v>
      </c>
      <c r="J63" s="250" t="s">
        <v>371</v>
      </c>
      <c r="K63" s="250" t="s">
        <v>371</v>
      </c>
      <c r="L63" s="250" t="s">
        <v>371</v>
      </c>
      <c r="M63" s="250" t="s">
        <v>371</v>
      </c>
      <c r="N63" s="250" t="s">
        <v>371</v>
      </c>
      <c r="O63" s="250" t="s">
        <v>371</v>
      </c>
      <c r="P63" s="250" t="s">
        <v>371</v>
      </c>
      <c r="Q63" s="250" t="s">
        <v>371</v>
      </c>
      <c r="R63" s="90" t="s">
        <v>12</v>
      </c>
      <c r="S63" s="777" t="s">
        <v>161</v>
      </c>
    </row>
    <row r="64" spans="1:20" ht="30" customHeight="1" x14ac:dyDescent="0.2">
      <c r="A64" s="776"/>
      <c r="B64" s="90" t="s">
        <v>13</v>
      </c>
      <c r="C64" s="250" t="s">
        <v>371</v>
      </c>
      <c r="D64" s="250" t="s">
        <v>371</v>
      </c>
      <c r="E64" s="250" t="s">
        <v>371</v>
      </c>
      <c r="F64" s="250" t="s">
        <v>371</v>
      </c>
      <c r="G64" s="250" t="s">
        <v>371</v>
      </c>
      <c r="H64" s="250" t="s">
        <v>371</v>
      </c>
      <c r="I64" s="250" t="s">
        <v>371</v>
      </c>
      <c r="J64" s="250" t="s">
        <v>371</v>
      </c>
      <c r="K64" s="250" t="s">
        <v>371</v>
      </c>
      <c r="L64" s="250" t="s">
        <v>371</v>
      </c>
      <c r="M64" s="250" t="s">
        <v>371</v>
      </c>
      <c r="N64" s="250" t="s">
        <v>371</v>
      </c>
      <c r="O64" s="250" t="s">
        <v>371</v>
      </c>
      <c r="P64" s="250" t="s">
        <v>371</v>
      </c>
      <c r="Q64" s="250" t="s">
        <v>371</v>
      </c>
      <c r="R64" s="91" t="s">
        <v>309</v>
      </c>
      <c r="S64" s="778"/>
    </row>
    <row r="65" spans="1:19" ht="30" customHeight="1" x14ac:dyDescent="0.2">
      <c r="A65" s="776"/>
      <c r="B65" s="88" t="s">
        <v>15</v>
      </c>
      <c r="C65" s="250" t="s">
        <v>371</v>
      </c>
      <c r="D65" s="250" t="s">
        <v>371</v>
      </c>
      <c r="E65" s="250" t="s">
        <v>371</v>
      </c>
      <c r="F65" s="250" t="s">
        <v>371</v>
      </c>
      <c r="G65" s="250" t="s">
        <v>371</v>
      </c>
      <c r="H65" s="250" t="s">
        <v>371</v>
      </c>
      <c r="I65" s="250" t="s">
        <v>371</v>
      </c>
      <c r="J65" s="250" t="s">
        <v>371</v>
      </c>
      <c r="K65" s="250" t="s">
        <v>371</v>
      </c>
      <c r="L65" s="250" t="s">
        <v>371</v>
      </c>
      <c r="M65" s="250" t="s">
        <v>371</v>
      </c>
      <c r="N65" s="250" t="s">
        <v>371</v>
      </c>
      <c r="O65" s="250" t="s">
        <v>371</v>
      </c>
      <c r="P65" s="250" t="s">
        <v>371</v>
      </c>
      <c r="Q65" s="250" t="s">
        <v>371</v>
      </c>
      <c r="R65" s="90" t="s">
        <v>16</v>
      </c>
      <c r="S65" s="778"/>
    </row>
    <row r="66" spans="1:19" ht="30" customHeight="1" x14ac:dyDescent="0.2">
      <c r="A66" s="776"/>
      <c r="B66" s="94" t="s">
        <v>17</v>
      </c>
      <c r="C66" s="250" t="s">
        <v>371</v>
      </c>
      <c r="D66" s="250" t="s">
        <v>371</v>
      </c>
      <c r="E66" s="250" t="s">
        <v>371</v>
      </c>
      <c r="F66" s="250" t="s">
        <v>371</v>
      </c>
      <c r="G66" s="250" t="s">
        <v>371</v>
      </c>
      <c r="H66" s="250" t="s">
        <v>371</v>
      </c>
      <c r="I66" s="250" t="s">
        <v>371</v>
      </c>
      <c r="J66" s="250" t="s">
        <v>371</v>
      </c>
      <c r="K66" s="250" t="s">
        <v>371</v>
      </c>
      <c r="L66" s="250" t="s">
        <v>371</v>
      </c>
      <c r="M66" s="250" t="s">
        <v>371</v>
      </c>
      <c r="N66" s="250" t="s">
        <v>371</v>
      </c>
      <c r="O66" s="250" t="s">
        <v>371</v>
      </c>
      <c r="P66" s="250" t="s">
        <v>371</v>
      </c>
      <c r="Q66" s="250" t="s">
        <v>371</v>
      </c>
      <c r="R66" s="95" t="s">
        <v>18</v>
      </c>
      <c r="S66" s="778"/>
    </row>
    <row r="67" spans="1:19" ht="30" customHeight="1" x14ac:dyDescent="0.2">
      <c r="A67" s="776"/>
      <c r="B67" s="96" t="s">
        <v>19</v>
      </c>
      <c r="C67" s="250" t="s">
        <v>371</v>
      </c>
      <c r="D67" s="250" t="s">
        <v>371</v>
      </c>
      <c r="E67" s="250" t="s">
        <v>371</v>
      </c>
      <c r="F67" s="250" t="s">
        <v>371</v>
      </c>
      <c r="G67" s="250" t="s">
        <v>371</v>
      </c>
      <c r="H67" s="250" t="s">
        <v>371</v>
      </c>
      <c r="I67" s="250" t="s">
        <v>371</v>
      </c>
      <c r="J67" s="250" t="s">
        <v>371</v>
      </c>
      <c r="K67" s="250" t="s">
        <v>371</v>
      </c>
      <c r="L67" s="250" t="s">
        <v>371</v>
      </c>
      <c r="M67" s="250" t="s">
        <v>371</v>
      </c>
      <c r="N67" s="250" t="s">
        <v>371</v>
      </c>
      <c r="O67" s="250" t="s">
        <v>371</v>
      </c>
      <c r="P67" s="250" t="s">
        <v>371</v>
      </c>
      <c r="Q67" s="250" t="s">
        <v>371</v>
      </c>
      <c r="R67" s="97" t="s">
        <v>20</v>
      </c>
      <c r="S67" s="778"/>
    </row>
    <row r="68" spans="1:19" ht="30" customHeight="1" thickBot="1" x14ac:dyDescent="0.25">
      <c r="A68" s="787"/>
      <c r="B68" s="98" t="s">
        <v>21</v>
      </c>
      <c r="C68" s="251" t="s">
        <v>371</v>
      </c>
      <c r="D68" s="251" t="s">
        <v>371</v>
      </c>
      <c r="E68" s="251" t="s">
        <v>371</v>
      </c>
      <c r="F68" s="251" t="s">
        <v>371</v>
      </c>
      <c r="G68" s="251" t="s">
        <v>371</v>
      </c>
      <c r="H68" s="251" t="s">
        <v>371</v>
      </c>
      <c r="I68" s="251" t="s">
        <v>371</v>
      </c>
      <c r="J68" s="251" t="s">
        <v>371</v>
      </c>
      <c r="K68" s="251" t="s">
        <v>371</v>
      </c>
      <c r="L68" s="251" t="s">
        <v>371</v>
      </c>
      <c r="M68" s="251" t="s">
        <v>371</v>
      </c>
      <c r="N68" s="251" t="s">
        <v>371</v>
      </c>
      <c r="O68" s="251" t="s">
        <v>371</v>
      </c>
      <c r="P68" s="251" t="s">
        <v>371</v>
      </c>
      <c r="Q68" s="251" t="s">
        <v>371</v>
      </c>
      <c r="R68" s="17" t="s">
        <v>311</v>
      </c>
      <c r="S68" s="788"/>
    </row>
    <row r="69" spans="1:19" ht="30" customHeight="1" x14ac:dyDescent="0.2">
      <c r="A69" s="775" t="s">
        <v>75</v>
      </c>
      <c r="B69" s="88" t="s">
        <v>11</v>
      </c>
      <c r="C69" s="284">
        <v>4</v>
      </c>
      <c r="D69" s="284">
        <v>2</v>
      </c>
      <c r="E69" s="284">
        <f t="shared" ref="E69:E74" si="14">SUM(C69:D69)</f>
        <v>6</v>
      </c>
      <c r="F69" s="284">
        <v>7</v>
      </c>
      <c r="G69" s="284">
        <v>8</v>
      </c>
      <c r="H69" s="284">
        <f t="shared" ref="H69:H74" si="15">SUM(F69:G69)</f>
        <v>15</v>
      </c>
      <c r="I69" s="284">
        <v>11</v>
      </c>
      <c r="J69" s="284">
        <v>6.9999999999999991</v>
      </c>
      <c r="K69" s="284">
        <f t="shared" ref="K69:K74" si="16">SUM(I69:J69)</f>
        <v>18</v>
      </c>
      <c r="L69" s="284">
        <v>17</v>
      </c>
      <c r="M69" s="284">
        <v>6.9999999999999991</v>
      </c>
      <c r="N69" s="284">
        <f t="shared" ref="N69:N74" si="17">SUM(L69:M69)</f>
        <v>24</v>
      </c>
      <c r="O69" s="284">
        <v>8</v>
      </c>
      <c r="P69" s="284">
        <v>11</v>
      </c>
      <c r="Q69" s="284">
        <f t="shared" ref="Q69:Q74" si="18">SUM(O69:P69)</f>
        <v>19</v>
      </c>
      <c r="R69" s="90" t="s">
        <v>12</v>
      </c>
      <c r="S69" s="777" t="s">
        <v>312</v>
      </c>
    </row>
    <row r="70" spans="1:19" ht="30" customHeight="1" x14ac:dyDescent="0.2">
      <c r="A70" s="776"/>
      <c r="B70" s="90" t="s">
        <v>13</v>
      </c>
      <c r="C70" s="285">
        <v>0</v>
      </c>
      <c r="D70" s="285">
        <v>0</v>
      </c>
      <c r="E70" s="284">
        <f t="shared" si="14"/>
        <v>0</v>
      </c>
      <c r="F70" s="285">
        <v>0</v>
      </c>
      <c r="G70" s="285">
        <v>0</v>
      </c>
      <c r="H70" s="284">
        <f t="shared" si="15"/>
        <v>0</v>
      </c>
      <c r="I70" s="285">
        <v>0</v>
      </c>
      <c r="J70" s="285">
        <v>0</v>
      </c>
      <c r="K70" s="284">
        <f t="shared" si="16"/>
        <v>0</v>
      </c>
      <c r="L70" s="285">
        <v>0</v>
      </c>
      <c r="M70" s="285">
        <v>0</v>
      </c>
      <c r="N70" s="284">
        <f t="shared" si="17"/>
        <v>0</v>
      </c>
      <c r="O70" s="285">
        <v>0</v>
      </c>
      <c r="P70" s="285">
        <v>0</v>
      </c>
      <c r="Q70" s="284">
        <f t="shared" si="18"/>
        <v>0</v>
      </c>
      <c r="R70" s="91" t="s">
        <v>309</v>
      </c>
      <c r="S70" s="778"/>
    </row>
    <row r="71" spans="1:19" ht="30" customHeight="1" x14ac:dyDescent="0.2">
      <c r="A71" s="776"/>
      <c r="B71" s="88" t="s">
        <v>15</v>
      </c>
      <c r="C71" s="285">
        <v>30.999999999999996</v>
      </c>
      <c r="D71" s="285">
        <v>31.999999999999996</v>
      </c>
      <c r="E71" s="284">
        <f t="shared" si="14"/>
        <v>62.999999999999993</v>
      </c>
      <c r="F71" s="285">
        <v>47</v>
      </c>
      <c r="G71" s="285">
        <v>51</v>
      </c>
      <c r="H71" s="284">
        <f t="shared" si="15"/>
        <v>98</v>
      </c>
      <c r="I71" s="285">
        <v>62</v>
      </c>
      <c r="J71" s="285">
        <v>47</v>
      </c>
      <c r="K71" s="284">
        <f t="shared" si="16"/>
        <v>109</v>
      </c>
      <c r="L71" s="285">
        <v>46</v>
      </c>
      <c r="M71" s="285">
        <v>37.000000000000007</v>
      </c>
      <c r="N71" s="284">
        <f t="shared" si="17"/>
        <v>83</v>
      </c>
      <c r="O71" s="285">
        <v>26</v>
      </c>
      <c r="P71" s="292">
        <v>21.000000000000007</v>
      </c>
      <c r="Q71" s="284">
        <f t="shared" si="18"/>
        <v>47.000000000000007</v>
      </c>
      <c r="R71" s="90" t="s">
        <v>16</v>
      </c>
      <c r="S71" s="778"/>
    </row>
    <row r="72" spans="1:19" ht="30" customHeight="1" x14ac:dyDescent="0.2">
      <c r="A72" s="776"/>
      <c r="B72" s="94" t="s">
        <v>17</v>
      </c>
      <c r="C72" s="285">
        <v>0</v>
      </c>
      <c r="D72" s="285">
        <v>0</v>
      </c>
      <c r="E72" s="284">
        <f t="shared" si="14"/>
        <v>0</v>
      </c>
      <c r="F72" s="285">
        <v>0</v>
      </c>
      <c r="G72" s="285">
        <v>0</v>
      </c>
      <c r="H72" s="284">
        <f t="shared" si="15"/>
        <v>0</v>
      </c>
      <c r="I72" s="285">
        <v>0</v>
      </c>
      <c r="J72" s="285">
        <v>0</v>
      </c>
      <c r="K72" s="284">
        <f t="shared" si="16"/>
        <v>0</v>
      </c>
      <c r="L72" s="285">
        <v>0</v>
      </c>
      <c r="M72" s="285">
        <v>0</v>
      </c>
      <c r="N72" s="284">
        <f t="shared" si="17"/>
        <v>0</v>
      </c>
      <c r="O72" s="285">
        <v>0</v>
      </c>
      <c r="P72" s="285">
        <v>0</v>
      </c>
      <c r="Q72" s="284">
        <f t="shared" si="18"/>
        <v>0</v>
      </c>
      <c r="R72" s="95" t="s">
        <v>18</v>
      </c>
      <c r="S72" s="778"/>
    </row>
    <row r="73" spans="1:19" ht="30" customHeight="1" x14ac:dyDescent="0.2">
      <c r="A73" s="776"/>
      <c r="B73" s="96" t="s">
        <v>19</v>
      </c>
      <c r="C73" s="285">
        <v>0</v>
      </c>
      <c r="D73" s="285">
        <v>0</v>
      </c>
      <c r="E73" s="284">
        <f t="shared" si="14"/>
        <v>0</v>
      </c>
      <c r="F73" s="285">
        <v>0</v>
      </c>
      <c r="G73" s="285">
        <v>0</v>
      </c>
      <c r="H73" s="284">
        <f t="shared" si="15"/>
        <v>0</v>
      </c>
      <c r="I73" s="285">
        <v>0</v>
      </c>
      <c r="J73" s="285">
        <v>0</v>
      </c>
      <c r="K73" s="284">
        <f t="shared" si="16"/>
        <v>0</v>
      </c>
      <c r="L73" s="285">
        <v>0</v>
      </c>
      <c r="M73" s="285">
        <v>0</v>
      </c>
      <c r="N73" s="284">
        <f t="shared" si="17"/>
        <v>0</v>
      </c>
      <c r="O73" s="285">
        <v>0</v>
      </c>
      <c r="P73" s="285">
        <v>0</v>
      </c>
      <c r="Q73" s="284">
        <f t="shared" si="18"/>
        <v>0</v>
      </c>
      <c r="R73" s="97" t="s">
        <v>20</v>
      </c>
      <c r="S73" s="778"/>
    </row>
    <row r="74" spans="1:19" ht="30" customHeight="1" thickBot="1" x14ac:dyDescent="0.25">
      <c r="A74" s="787"/>
      <c r="B74" s="98" t="s">
        <v>21</v>
      </c>
      <c r="C74" s="287">
        <v>34.999999999999993</v>
      </c>
      <c r="D74" s="287">
        <v>34</v>
      </c>
      <c r="E74" s="287">
        <f t="shared" si="14"/>
        <v>69</v>
      </c>
      <c r="F74" s="287">
        <v>54</v>
      </c>
      <c r="G74" s="287">
        <v>58.999999999999986</v>
      </c>
      <c r="H74" s="287">
        <f t="shared" si="15"/>
        <v>112.99999999999999</v>
      </c>
      <c r="I74" s="287">
        <v>72.999999999999986</v>
      </c>
      <c r="J74" s="287">
        <v>54</v>
      </c>
      <c r="K74" s="287">
        <f t="shared" si="16"/>
        <v>126.99999999999999</v>
      </c>
      <c r="L74" s="296">
        <v>63</v>
      </c>
      <c r="M74" s="296">
        <v>44</v>
      </c>
      <c r="N74" s="287">
        <f t="shared" si="17"/>
        <v>107</v>
      </c>
      <c r="O74" s="296">
        <v>34</v>
      </c>
      <c r="P74" s="296">
        <v>31.999999999999993</v>
      </c>
      <c r="Q74" s="287">
        <f t="shared" si="18"/>
        <v>66</v>
      </c>
      <c r="R74" s="17" t="s">
        <v>311</v>
      </c>
      <c r="S74" s="788"/>
    </row>
    <row r="75" spans="1:19" ht="30" customHeight="1" x14ac:dyDescent="0.2">
      <c r="A75" s="390"/>
      <c r="B75" s="416"/>
      <c r="C75" s="417"/>
      <c r="D75" s="417"/>
      <c r="E75" s="417"/>
      <c r="F75" s="417"/>
      <c r="G75" s="417"/>
      <c r="H75" s="417"/>
      <c r="I75" s="417"/>
      <c r="J75" s="417"/>
      <c r="K75" s="417"/>
      <c r="L75" s="420"/>
      <c r="M75" s="420"/>
      <c r="N75" s="417"/>
      <c r="O75" s="420"/>
      <c r="P75" s="420"/>
      <c r="Q75" s="417"/>
      <c r="R75" s="14"/>
      <c r="S75" s="391"/>
    </row>
    <row r="76" spans="1:19" ht="30" customHeight="1" thickBot="1" x14ac:dyDescent="0.25">
      <c r="A76" s="220" t="s">
        <v>413</v>
      </c>
      <c r="B76" s="416"/>
      <c r="C76" s="417"/>
      <c r="D76" s="417"/>
      <c r="E76" s="417"/>
      <c r="F76" s="417"/>
      <c r="G76" s="417"/>
      <c r="H76" s="417"/>
      <c r="I76" s="417"/>
      <c r="J76" s="417"/>
      <c r="K76" s="417"/>
      <c r="L76" s="420"/>
      <c r="M76" s="420"/>
      <c r="N76" s="417"/>
      <c r="O76" s="420"/>
      <c r="P76" s="420"/>
      <c r="Q76" s="417"/>
      <c r="R76" s="408"/>
      <c r="S76" s="491" t="s">
        <v>415</v>
      </c>
    </row>
    <row r="77" spans="1:19" ht="30" customHeight="1" thickTop="1" x14ac:dyDescent="0.2">
      <c r="A77" s="779" t="s">
        <v>42</v>
      </c>
      <c r="B77" s="779" t="s">
        <v>1</v>
      </c>
      <c r="C77" s="783" t="s">
        <v>467</v>
      </c>
      <c r="D77" s="783"/>
      <c r="E77" s="783"/>
      <c r="F77" s="783"/>
      <c r="G77" s="783"/>
      <c r="H77" s="783"/>
      <c r="I77" s="783"/>
      <c r="J77" s="783"/>
      <c r="K77" s="783"/>
      <c r="L77" s="783"/>
      <c r="M77" s="783"/>
      <c r="N77" s="783"/>
      <c r="O77" s="783"/>
      <c r="P77" s="783"/>
      <c r="Q77" s="783"/>
      <c r="R77" s="784" t="s">
        <v>6</v>
      </c>
      <c r="S77" s="791" t="s">
        <v>152</v>
      </c>
    </row>
    <row r="78" spans="1:19" ht="30" customHeight="1" x14ac:dyDescent="0.2">
      <c r="A78" s="780"/>
      <c r="B78" s="780"/>
      <c r="C78" s="780" t="s">
        <v>110</v>
      </c>
      <c r="D78" s="780"/>
      <c r="E78" s="780"/>
      <c r="F78" s="792" t="s">
        <v>111</v>
      </c>
      <c r="G78" s="792"/>
      <c r="H78" s="792"/>
      <c r="I78" s="780" t="s">
        <v>112</v>
      </c>
      <c r="J78" s="780"/>
      <c r="K78" s="780"/>
      <c r="L78" s="780" t="s">
        <v>113</v>
      </c>
      <c r="M78" s="780"/>
      <c r="N78" s="780"/>
      <c r="O78" s="780" t="s">
        <v>114</v>
      </c>
      <c r="P78" s="780"/>
      <c r="Q78" s="780"/>
      <c r="R78" s="785"/>
      <c r="S78" s="776"/>
    </row>
    <row r="79" spans="1:19" ht="30" customHeight="1" thickBot="1" x14ac:dyDescent="0.25">
      <c r="A79" s="781"/>
      <c r="B79" s="781"/>
      <c r="C79" s="392" t="s">
        <v>115</v>
      </c>
      <c r="D79" s="392" t="s">
        <v>116</v>
      </c>
      <c r="E79" s="392" t="s">
        <v>39</v>
      </c>
      <c r="F79" s="392" t="s">
        <v>115</v>
      </c>
      <c r="G79" s="392" t="s">
        <v>116</v>
      </c>
      <c r="H79" s="392" t="s">
        <v>39</v>
      </c>
      <c r="I79" s="392" t="s">
        <v>115</v>
      </c>
      <c r="J79" s="392" t="s">
        <v>116</v>
      </c>
      <c r="K79" s="392" t="s">
        <v>39</v>
      </c>
      <c r="L79" s="392" t="s">
        <v>115</v>
      </c>
      <c r="M79" s="392" t="s">
        <v>116</v>
      </c>
      <c r="N79" s="392" t="s">
        <v>39</v>
      </c>
      <c r="O79" s="392" t="s">
        <v>115</v>
      </c>
      <c r="P79" s="392" t="s">
        <v>116</v>
      </c>
      <c r="Q79" s="392" t="s">
        <v>39</v>
      </c>
      <c r="R79" s="785"/>
      <c r="S79" s="776"/>
    </row>
    <row r="80" spans="1:19" ht="30" customHeight="1" thickBot="1" x14ac:dyDescent="0.25">
      <c r="A80" s="782"/>
      <c r="B80" s="782"/>
      <c r="C80" s="336" t="s">
        <v>359</v>
      </c>
      <c r="D80" s="336" t="s">
        <v>360</v>
      </c>
      <c r="E80" s="336" t="s">
        <v>339</v>
      </c>
      <c r="F80" s="336" t="s">
        <v>359</v>
      </c>
      <c r="G80" s="336" t="s">
        <v>360</v>
      </c>
      <c r="H80" s="336" t="s">
        <v>339</v>
      </c>
      <c r="I80" s="336" t="s">
        <v>359</v>
      </c>
      <c r="J80" s="336" t="s">
        <v>360</v>
      </c>
      <c r="K80" s="336" t="s">
        <v>339</v>
      </c>
      <c r="L80" s="336" t="s">
        <v>359</v>
      </c>
      <c r="M80" s="336" t="s">
        <v>361</v>
      </c>
      <c r="N80" s="336" t="s">
        <v>339</v>
      </c>
      <c r="O80" s="336" t="s">
        <v>359</v>
      </c>
      <c r="P80" s="336" t="s">
        <v>360</v>
      </c>
      <c r="Q80" s="336" t="s">
        <v>339</v>
      </c>
      <c r="R80" s="786"/>
      <c r="S80" s="787"/>
    </row>
    <row r="81" spans="1:20" ht="30" customHeight="1" x14ac:dyDescent="0.2">
      <c r="A81" s="775" t="s">
        <v>32</v>
      </c>
      <c r="B81" s="88" t="s">
        <v>11</v>
      </c>
      <c r="C81" s="284">
        <v>10</v>
      </c>
      <c r="D81" s="284">
        <v>19</v>
      </c>
      <c r="E81" s="284">
        <f t="shared" ref="E81:E98" si="19">SUM(C81:D81)</f>
        <v>29</v>
      </c>
      <c r="F81" s="284">
        <v>28</v>
      </c>
      <c r="G81" s="284">
        <v>27</v>
      </c>
      <c r="H81" s="284">
        <f t="shared" ref="H81:H98" si="20">SUM(F81:G81)</f>
        <v>55</v>
      </c>
      <c r="I81" s="284">
        <v>32</v>
      </c>
      <c r="J81" s="284">
        <v>42</v>
      </c>
      <c r="K81" s="283">
        <f t="shared" ref="K81:K98" si="21">SUM(I81:J81)</f>
        <v>74</v>
      </c>
      <c r="L81" s="283">
        <v>55</v>
      </c>
      <c r="M81" s="283">
        <v>42</v>
      </c>
      <c r="N81" s="284">
        <f t="shared" ref="N81:N98" si="22">SUM(L81:M81)</f>
        <v>97</v>
      </c>
      <c r="O81" s="283">
        <v>48</v>
      </c>
      <c r="P81" s="283">
        <v>47</v>
      </c>
      <c r="Q81" s="284">
        <f t="shared" ref="Q81:Q98" si="23">SUM(O81:P81)</f>
        <v>95</v>
      </c>
      <c r="R81" s="90" t="s">
        <v>12</v>
      </c>
      <c r="S81" s="777" t="s">
        <v>166</v>
      </c>
    </row>
    <row r="82" spans="1:20" ht="30" customHeight="1" x14ac:dyDescent="0.2">
      <c r="A82" s="776"/>
      <c r="B82" s="90" t="s">
        <v>13</v>
      </c>
      <c r="C82" s="285">
        <v>0</v>
      </c>
      <c r="D82" s="285">
        <v>0</v>
      </c>
      <c r="E82" s="284">
        <f t="shared" si="19"/>
        <v>0</v>
      </c>
      <c r="F82" s="285">
        <v>0</v>
      </c>
      <c r="G82" s="285">
        <v>0</v>
      </c>
      <c r="H82" s="284">
        <f t="shared" si="20"/>
        <v>0</v>
      </c>
      <c r="I82" s="285">
        <v>0</v>
      </c>
      <c r="J82" s="285">
        <v>0</v>
      </c>
      <c r="K82" s="283">
        <f t="shared" si="21"/>
        <v>0</v>
      </c>
      <c r="L82" s="285">
        <v>0</v>
      </c>
      <c r="M82" s="285">
        <v>0</v>
      </c>
      <c r="N82" s="284">
        <f t="shared" si="22"/>
        <v>0</v>
      </c>
      <c r="O82" s="285">
        <v>0</v>
      </c>
      <c r="P82" s="285">
        <v>0</v>
      </c>
      <c r="Q82" s="284">
        <f t="shared" si="23"/>
        <v>0</v>
      </c>
      <c r="R82" s="91" t="s">
        <v>309</v>
      </c>
      <c r="S82" s="778"/>
    </row>
    <row r="83" spans="1:20" ht="30" customHeight="1" x14ac:dyDescent="0.2">
      <c r="A83" s="776"/>
      <c r="B83" s="88" t="s">
        <v>15</v>
      </c>
      <c r="C83" s="285">
        <v>45.000000000000007</v>
      </c>
      <c r="D83" s="285">
        <v>59.999999999999993</v>
      </c>
      <c r="E83" s="284">
        <f t="shared" si="19"/>
        <v>105</v>
      </c>
      <c r="F83" s="285">
        <v>134</v>
      </c>
      <c r="G83" s="285">
        <v>149.00000000000003</v>
      </c>
      <c r="H83" s="284">
        <f t="shared" si="20"/>
        <v>283</v>
      </c>
      <c r="I83" s="285">
        <v>206.99999999999997</v>
      </c>
      <c r="J83" s="285">
        <v>196</v>
      </c>
      <c r="K83" s="283">
        <f t="shared" si="21"/>
        <v>403</v>
      </c>
      <c r="L83" s="89">
        <v>268</v>
      </c>
      <c r="M83" s="89">
        <v>268</v>
      </c>
      <c r="N83" s="284">
        <f t="shared" si="22"/>
        <v>536</v>
      </c>
      <c r="O83" s="89">
        <v>297</v>
      </c>
      <c r="P83" s="92">
        <v>257.00000000000006</v>
      </c>
      <c r="Q83" s="284">
        <f t="shared" si="23"/>
        <v>554</v>
      </c>
      <c r="R83" s="90" t="s">
        <v>16</v>
      </c>
      <c r="S83" s="778"/>
    </row>
    <row r="84" spans="1:20" ht="30" customHeight="1" x14ac:dyDescent="0.2">
      <c r="A84" s="776"/>
      <c r="B84" s="94" t="s">
        <v>17</v>
      </c>
      <c r="C84" s="285">
        <v>0</v>
      </c>
      <c r="D84" s="285">
        <v>0</v>
      </c>
      <c r="E84" s="284">
        <f t="shared" si="19"/>
        <v>0</v>
      </c>
      <c r="F84" s="285">
        <v>0</v>
      </c>
      <c r="G84" s="285">
        <v>0</v>
      </c>
      <c r="H84" s="284">
        <f t="shared" si="20"/>
        <v>0</v>
      </c>
      <c r="I84" s="285">
        <v>0</v>
      </c>
      <c r="J84" s="285">
        <v>0</v>
      </c>
      <c r="K84" s="283">
        <f t="shared" si="21"/>
        <v>0</v>
      </c>
      <c r="L84" s="285">
        <v>0</v>
      </c>
      <c r="M84" s="285">
        <v>0</v>
      </c>
      <c r="N84" s="284">
        <f t="shared" si="22"/>
        <v>0</v>
      </c>
      <c r="O84" s="285">
        <v>0</v>
      </c>
      <c r="P84" s="285">
        <v>0</v>
      </c>
      <c r="Q84" s="284">
        <f t="shared" si="23"/>
        <v>0</v>
      </c>
      <c r="R84" s="95" t="s">
        <v>18</v>
      </c>
      <c r="S84" s="778"/>
    </row>
    <row r="85" spans="1:20" ht="30" customHeight="1" x14ac:dyDescent="0.2">
      <c r="A85" s="776"/>
      <c r="B85" s="96" t="s">
        <v>19</v>
      </c>
      <c r="C85" s="285">
        <v>0</v>
      </c>
      <c r="D85" s="285">
        <v>0</v>
      </c>
      <c r="E85" s="284">
        <f t="shared" si="19"/>
        <v>0</v>
      </c>
      <c r="F85" s="285">
        <v>0</v>
      </c>
      <c r="G85" s="285">
        <v>0</v>
      </c>
      <c r="H85" s="284">
        <f t="shared" si="20"/>
        <v>0</v>
      </c>
      <c r="I85" s="285">
        <v>0</v>
      </c>
      <c r="J85" s="285">
        <v>0</v>
      </c>
      <c r="K85" s="283">
        <f t="shared" si="21"/>
        <v>0</v>
      </c>
      <c r="L85" s="285">
        <v>0</v>
      </c>
      <c r="M85" s="285">
        <v>0</v>
      </c>
      <c r="N85" s="284">
        <f t="shared" si="22"/>
        <v>0</v>
      </c>
      <c r="O85" s="285">
        <v>0</v>
      </c>
      <c r="P85" s="285">
        <v>0</v>
      </c>
      <c r="Q85" s="284">
        <f t="shared" si="23"/>
        <v>0</v>
      </c>
      <c r="R85" s="97" t="s">
        <v>20</v>
      </c>
      <c r="S85" s="778"/>
    </row>
    <row r="86" spans="1:20" ht="30" customHeight="1" thickBot="1" x14ac:dyDescent="0.25">
      <c r="A86" s="787"/>
      <c r="B86" s="98" t="s">
        <v>21</v>
      </c>
      <c r="C86" s="287">
        <v>55.000000000000021</v>
      </c>
      <c r="D86" s="287">
        <v>79</v>
      </c>
      <c r="E86" s="287">
        <f t="shared" si="19"/>
        <v>134.00000000000003</v>
      </c>
      <c r="F86" s="287">
        <v>161.99999999999997</v>
      </c>
      <c r="G86" s="287">
        <v>175.99999999999997</v>
      </c>
      <c r="H86" s="287">
        <f t="shared" si="20"/>
        <v>337.99999999999994</v>
      </c>
      <c r="I86" s="287">
        <v>239</v>
      </c>
      <c r="J86" s="287">
        <v>237.99999999999997</v>
      </c>
      <c r="K86" s="294">
        <f t="shared" si="21"/>
        <v>477</v>
      </c>
      <c r="L86" s="295">
        <v>322.99999999999994</v>
      </c>
      <c r="M86" s="295">
        <v>310</v>
      </c>
      <c r="N86" s="287">
        <f t="shared" si="22"/>
        <v>633</v>
      </c>
      <c r="O86" s="295">
        <v>345</v>
      </c>
      <c r="P86" s="295">
        <v>304</v>
      </c>
      <c r="Q86" s="287">
        <f t="shared" si="23"/>
        <v>649</v>
      </c>
      <c r="R86" s="17" t="s">
        <v>311</v>
      </c>
      <c r="S86" s="788"/>
      <c r="T86" s="87">
        <f>SUM(E86,H86,K86,N86,Q86)</f>
        <v>2231</v>
      </c>
    </row>
    <row r="87" spans="1:20" ht="30" customHeight="1" x14ac:dyDescent="0.2">
      <c r="A87" s="775" t="s">
        <v>33</v>
      </c>
      <c r="B87" s="88" t="s">
        <v>11</v>
      </c>
      <c r="C87" s="297">
        <v>7</v>
      </c>
      <c r="D87" s="297">
        <v>6.9999999999999991</v>
      </c>
      <c r="E87" s="297">
        <f t="shared" si="19"/>
        <v>14</v>
      </c>
      <c r="F87" s="297">
        <v>21</v>
      </c>
      <c r="G87" s="297">
        <v>15</v>
      </c>
      <c r="H87" s="297">
        <f t="shared" si="20"/>
        <v>36</v>
      </c>
      <c r="I87" s="297">
        <v>46</v>
      </c>
      <c r="J87" s="297">
        <v>35</v>
      </c>
      <c r="K87" s="297">
        <f t="shared" si="21"/>
        <v>81</v>
      </c>
      <c r="L87" s="297">
        <v>34</v>
      </c>
      <c r="M87" s="297">
        <v>30.999999999999996</v>
      </c>
      <c r="N87" s="297">
        <f t="shared" si="22"/>
        <v>65</v>
      </c>
      <c r="O87" s="297">
        <v>0</v>
      </c>
      <c r="P87" s="297">
        <v>0</v>
      </c>
      <c r="Q87" s="297">
        <f t="shared" si="23"/>
        <v>0</v>
      </c>
      <c r="R87" s="90" t="s">
        <v>12</v>
      </c>
      <c r="S87" s="777" t="s">
        <v>377</v>
      </c>
    </row>
    <row r="88" spans="1:20" ht="30" customHeight="1" x14ac:dyDescent="0.2">
      <c r="A88" s="776"/>
      <c r="B88" s="90" t="s">
        <v>13</v>
      </c>
      <c r="C88" s="285">
        <v>0</v>
      </c>
      <c r="D88" s="285">
        <v>0</v>
      </c>
      <c r="E88" s="284">
        <f t="shared" si="19"/>
        <v>0</v>
      </c>
      <c r="F88" s="285">
        <v>0</v>
      </c>
      <c r="G88" s="285">
        <v>0</v>
      </c>
      <c r="H88" s="284">
        <f t="shared" si="20"/>
        <v>0</v>
      </c>
      <c r="I88" s="285">
        <v>0</v>
      </c>
      <c r="J88" s="285">
        <v>0</v>
      </c>
      <c r="K88" s="284">
        <f t="shared" si="21"/>
        <v>0</v>
      </c>
      <c r="L88" s="285">
        <v>0</v>
      </c>
      <c r="M88" s="285">
        <v>0</v>
      </c>
      <c r="N88" s="284">
        <f t="shared" si="22"/>
        <v>0</v>
      </c>
      <c r="O88" s="285">
        <v>0</v>
      </c>
      <c r="P88" s="285">
        <v>0</v>
      </c>
      <c r="Q88" s="284">
        <f t="shared" si="23"/>
        <v>0</v>
      </c>
      <c r="R88" s="91" t="s">
        <v>309</v>
      </c>
      <c r="S88" s="778"/>
    </row>
    <row r="89" spans="1:20" ht="30" customHeight="1" x14ac:dyDescent="0.2">
      <c r="A89" s="776"/>
      <c r="B89" s="88" t="s">
        <v>15</v>
      </c>
      <c r="C89" s="285">
        <v>4</v>
      </c>
      <c r="D89" s="285">
        <v>3.0000000000000009</v>
      </c>
      <c r="E89" s="284">
        <f t="shared" si="19"/>
        <v>7.0000000000000009</v>
      </c>
      <c r="F89" s="285">
        <v>45</v>
      </c>
      <c r="G89" s="285">
        <v>43</v>
      </c>
      <c r="H89" s="284">
        <f t="shared" si="20"/>
        <v>88</v>
      </c>
      <c r="I89" s="285">
        <v>57</v>
      </c>
      <c r="J89" s="285">
        <v>55</v>
      </c>
      <c r="K89" s="284">
        <f t="shared" si="21"/>
        <v>112</v>
      </c>
      <c r="L89" s="285">
        <v>86</v>
      </c>
      <c r="M89" s="285">
        <v>81</v>
      </c>
      <c r="N89" s="284">
        <f t="shared" si="22"/>
        <v>167</v>
      </c>
      <c r="O89" s="285">
        <v>142</v>
      </c>
      <c r="P89" s="292">
        <v>115.00000000000003</v>
      </c>
      <c r="Q89" s="284">
        <f t="shared" si="23"/>
        <v>257</v>
      </c>
      <c r="R89" s="90" t="s">
        <v>16</v>
      </c>
      <c r="S89" s="778"/>
    </row>
    <row r="90" spans="1:20" ht="30" customHeight="1" x14ac:dyDescent="0.2">
      <c r="A90" s="776"/>
      <c r="B90" s="94" t="s">
        <v>17</v>
      </c>
      <c r="C90" s="285">
        <v>0</v>
      </c>
      <c r="D90" s="285">
        <v>0</v>
      </c>
      <c r="E90" s="284">
        <f t="shared" si="19"/>
        <v>0</v>
      </c>
      <c r="F90" s="285">
        <v>0</v>
      </c>
      <c r="G90" s="285">
        <v>0</v>
      </c>
      <c r="H90" s="284">
        <f t="shared" si="20"/>
        <v>0</v>
      </c>
      <c r="I90" s="285">
        <v>0</v>
      </c>
      <c r="J90" s="285">
        <v>0</v>
      </c>
      <c r="K90" s="284">
        <f t="shared" si="21"/>
        <v>0</v>
      </c>
      <c r="L90" s="285">
        <v>0</v>
      </c>
      <c r="M90" s="285">
        <v>0</v>
      </c>
      <c r="N90" s="284">
        <f t="shared" si="22"/>
        <v>0</v>
      </c>
      <c r="O90" s="285">
        <v>0</v>
      </c>
      <c r="P90" s="285">
        <v>0</v>
      </c>
      <c r="Q90" s="284">
        <f t="shared" si="23"/>
        <v>0</v>
      </c>
      <c r="R90" s="95" t="s">
        <v>18</v>
      </c>
      <c r="S90" s="778"/>
    </row>
    <row r="91" spans="1:20" ht="30" customHeight="1" x14ac:dyDescent="0.2">
      <c r="A91" s="776"/>
      <c r="B91" s="96" t="s">
        <v>19</v>
      </c>
      <c r="C91" s="285">
        <v>0</v>
      </c>
      <c r="D91" s="285">
        <v>0</v>
      </c>
      <c r="E91" s="284">
        <f t="shared" si="19"/>
        <v>0</v>
      </c>
      <c r="F91" s="285">
        <v>0</v>
      </c>
      <c r="G91" s="285">
        <v>0</v>
      </c>
      <c r="H91" s="284">
        <f t="shared" si="20"/>
        <v>0</v>
      </c>
      <c r="I91" s="285">
        <v>0</v>
      </c>
      <c r="J91" s="285">
        <v>0</v>
      </c>
      <c r="K91" s="284">
        <f t="shared" si="21"/>
        <v>0</v>
      </c>
      <c r="L91" s="285">
        <v>0</v>
      </c>
      <c r="M91" s="285">
        <v>0</v>
      </c>
      <c r="N91" s="284">
        <f t="shared" si="22"/>
        <v>0</v>
      </c>
      <c r="O91" s="285">
        <v>0</v>
      </c>
      <c r="P91" s="285">
        <v>0</v>
      </c>
      <c r="Q91" s="284">
        <f t="shared" si="23"/>
        <v>0</v>
      </c>
      <c r="R91" s="97" t="s">
        <v>20</v>
      </c>
      <c r="S91" s="778"/>
    </row>
    <row r="92" spans="1:20" ht="30" customHeight="1" thickBot="1" x14ac:dyDescent="0.25">
      <c r="A92" s="787"/>
      <c r="B92" s="98" t="s">
        <v>21</v>
      </c>
      <c r="C92" s="286">
        <v>11</v>
      </c>
      <c r="D92" s="286">
        <v>10</v>
      </c>
      <c r="E92" s="286">
        <f t="shared" si="19"/>
        <v>21</v>
      </c>
      <c r="F92" s="286">
        <v>65.999999999999986</v>
      </c>
      <c r="G92" s="286">
        <v>57.999999999999993</v>
      </c>
      <c r="H92" s="286">
        <f t="shared" si="20"/>
        <v>123.99999999999997</v>
      </c>
      <c r="I92" s="286">
        <v>103</v>
      </c>
      <c r="J92" s="286">
        <v>90</v>
      </c>
      <c r="K92" s="286">
        <f t="shared" si="21"/>
        <v>193</v>
      </c>
      <c r="L92" s="293">
        <v>120</v>
      </c>
      <c r="M92" s="293">
        <v>112</v>
      </c>
      <c r="N92" s="286">
        <f t="shared" si="22"/>
        <v>232</v>
      </c>
      <c r="O92" s="293">
        <v>142</v>
      </c>
      <c r="P92" s="293">
        <v>114.99999999999999</v>
      </c>
      <c r="Q92" s="286">
        <f t="shared" si="23"/>
        <v>257</v>
      </c>
      <c r="R92" s="17" t="s">
        <v>311</v>
      </c>
      <c r="S92" s="788"/>
      <c r="T92" s="291">
        <f>SUM(E92,H92,K92,N92,Q92)</f>
        <v>827</v>
      </c>
    </row>
    <row r="93" spans="1:20" ht="30" customHeight="1" x14ac:dyDescent="0.2">
      <c r="A93" s="775" t="s">
        <v>34</v>
      </c>
      <c r="B93" s="88" t="s">
        <v>11</v>
      </c>
      <c r="C93" s="297">
        <v>2</v>
      </c>
      <c r="D93" s="297">
        <v>2</v>
      </c>
      <c r="E93" s="297">
        <f t="shared" si="19"/>
        <v>4</v>
      </c>
      <c r="F93" s="297">
        <v>13</v>
      </c>
      <c r="G93" s="297">
        <v>12</v>
      </c>
      <c r="H93" s="297">
        <f t="shared" si="20"/>
        <v>25</v>
      </c>
      <c r="I93" s="297">
        <v>9</v>
      </c>
      <c r="J93" s="297">
        <v>17</v>
      </c>
      <c r="K93" s="297">
        <f t="shared" si="21"/>
        <v>26</v>
      </c>
      <c r="L93" s="297">
        <v>5</v>
      </c>
      <c r="M93" s="297">
        <v>9</v>
      </c>
      <c r="N93" s="297">
        <f t="shared" si="22"/>
        <v>14</v>
      </c>
      <c r="O93" s="297">
        <v>0</v>
      </c>
      <c r="P93" s="297">
        <v>0</v>
      </c>
      <c r="Q93" s="297">
        <f t="shared" si="23"/>
        <v>0</v>
      </c>
      <c r="R93" s="90" t="s">
        <v>12</v>
      </c>
      <c r="S93" s="777" t="s">
        <v>314</v>
      </c>
    </row>
    <row r="94" spans="1:20" ht="30" customHeight="1" x14ac:dyDescent="0.2">
      <c r="A94" s="776"/>
      <c r="B94" s="90" t="s">
        <v>13</v>
      </c>
      <c r="C94" s="285">
        <v>0</v>
      </c>
      <c r="D94" s="285">
        <v>0</v>
      </c>
      <c r="E94" s="284">
        <f t="shared" si="19"/>
        <v>0</v>
      </c>
      <c r="F94" s="285">
        <v>0</v>
      </c>
      <c r="G94" s="285">
        <v>0</v>
      </c>
      <c r="H94" s="284">
        <f t="shared" si="20"/>
        <v>0</v>
      </c>
      <c r="I94" s="285">
        <v>0</v>
      </c>
      <c r="J94" s="285">
        <v>0</v>
      </c>
      <c r="K94" s="284">
        <f t="shared" si="21"/>
        <v>0</v>
      </c>
      <c r="L94" s="285">
        <v>0</v>
      </c>
      <c r="M94" s="285">
        <v>0</v>
      </c>
      <c r="N94" s="284">
        <f t="shared" si="22"/>
        <v>0</v>
      </c>
      <c r="O94" s="285">
        <v>0</v>
      </c>
      <c r="P94" s="285">
        <v>0</v>
      </c>
      <c r="Q94" s="284">
        <f t="shared" si="23"/>
        <v>0</v>
      </c>
      <c r="R94" s="91" t="s">
        <v>309</v>
      </c>
      <c r="S94" s="778"/>
    </row>
    <row r="95" spans="1:20" ht="30" customHeight="1" x14ac:dyDescent="0.2">
      <c r="A95" s="776"/>
      <c r="B95" s="88" t="s">
        <v>15</v>
      </c>
      <c r="C95" s="285">
        <v>2</v>
      </c>
      <c r="D95" s="285">
        <v>4</v>
      </c>
      <c r="E95" s="284">
        <f t="shared" si="19"/>
        <v>6</v>
      </c>
      <c r="F95" s="285">
        <v>25</v>
      </c>
      <c r="G95" s="285">
        <v>22</v>
      </c>
      <c r="H95" s="284">
        <f t="shared" si="20"/>
        <v>47</v>
      </c>
      <c r="I95" s="285">
        <v>18</v>
      </c>
      <c r="J95" s="285">
        <v>27</v>
      </c>
      <c r="K95" s="284">
        <f t="shared" si="21"/>
        <v>45</v>
      </c>
      <c r="L95" s="285">
        <v>21</v>
      </c>
      <c r="M95" s="285">
        <v>19</v>
      </c>
      <c r="N95" s="284">
        <f t="shared" si="22"/>
        <v>40</v>
      </c>
      <c r="O95" s="285">
        <v>3</v>
      </c>
      <c r="P95" s="292">
        <v>7</v>
      </c>
      <c r="Q95" s="284">
        <f t="shared" si="23"/>
        <v>10</v>
      </c>
      <c r="R95" s="90" t="s">
        <v>16</v>
      </c>
      <c r="S95" s="778"/>
    </row>
    <row r="96" spans="1:20" ht="30" customHeight="1" x14ac:dyDescent="0.2">
      <c r="A96" s="776"/>
      <c r="B96" s="94" t="s">
        <v>17</v>
      </c>
      <c r="C96" s="285">
        <v>0</v>
      </c>
      <c r="D96" s="285">
        <v>0</v>
      </c>
      <c r="E96" s="284">
        <f t="shared" si="19"/>
        <v>0</v>
      </c>
      <c r="F96" s="285">
        <v>0</v>
      </c>
      <c r="G96" s="285">
        <v>0</v>
      </c>
      <c r="H96" s="284">
        <f t="shared" si="20"/>
        <v>0</v>
      </c>
      <c r="I96" s="285">
        <v>0</v>
      </c>
      <c r="J96" s="285">
        <v>0</v>
      </c>
      <c r="K96" s="284">
        <f t="shared" si="21"/>
        <v>0</v>
      </c>
      <c r="L96" s="285">
        <v>0</v>
      </c>
      <c r="M96" s="285">
        <v>0</v>
      </c>
      <c r="N96" s="284">
        <f t="shared" si="22"/>
        <v>0</v>
      </c>
      <c r="O96" s="285">
        <v>0</v>
      </c>
      <c r="P96" s="285">
        <v>0</v>
      </c>
      <c r="Q96" s="284">
        <f t="shared" si="23"/>
        <v>0</v>
      </c>
      <c r="R96" s="95" t="s">
        <v>18</v>
      </c>
      <c r="S96" s="778"/>
    </row>
    <row r="97" spans="1:20" ht="30" customHeight="1" x14ac:dyDescent="0.2">
      <c r="A97" s="776"/>
      <c r="B97" s="96" t="s">
        <v>19</v>
      </c>
      <c r="C97" s="285">
        <v>0</v>
      </c>
      <c r="D97" s="285">
        <v>0</v>
      </c>
      <c r="E97" s="284">
        <f t="shared" si="19"/>
        <v>0</v>
      </c>
      <c r="F97" s="285">
        <v>0</v>
      </c>
      <c r="G97" s="285">
        <v>0</v>
      </c>
      <c r="H97" s="284">
        <f t="shared" si="20"/>
        <v>0</v>
      </c>
      <c r="I97" s="285">
        <v>0</v>
      </c>
      <c r="J97" s="285">
        <v>0</v>
      </c>
      <c r="K97" s="284">
        <f t="shared" si="21"/>
        <v>0</v>
      </c>
      <c r="L97" s="285">
        <v>0</v>
      </c>
      <c r="M97" s="285">
        <v>0</v>
      </c>
      <c r="N97" s="284">
        <f t="shared" si="22"/>
        <v>0</v>
      </c>
      <c r="O97" s="285">
        <v>0</v>
      </c>
      <c r="P97" s="285">
        <v>0</v>
      </c>
      <c r="Q97" s="284">
        <f t="shared" si="23"/>
        <v>0</v>
      </c>
      <c r="R97" s="97" t="s">
        <v>20</v>
      </c>
      <c r="S97" s="778"/>
    </row>
    <row r="98" spans="1:20" ht="30" customHeight="1" thickBot="1" x14ac:dyDescent="0.25">
      <c r="A98" s="787"/>
      <c r="B98" s="98" t="s">
        <v>21</v>
      </c>
      <c r="C98" s="286">
        <v>4</v>
      </c>
      <c r="D98" s="286">
        <v>6</v>
      </c>
      <c r="E98" s="286">
        <f t="shared" si="19"/>
        <v>10</v>
      </c>
      <c r="F98" s="286">
        <v>38</v>
      </c>
      <c r="G98" s="286">
        <v>34</v>
      </c>
      <c r="H98" s="286">
        <f t="shared" si="20"/>
        <v>72</v>
      </c>
      <c r="I98" s="286">
        <v>27</v>
      </c>
      <c r="J98" s="286">
        <v>44</v>
      </c>
      <c r="K98" s="286">
        <f t="shared" si="21"/>
        <v>71</v>
      </c>
      <c r="L98" s="293">
        <v>26</v>
      </c>
      <c r="M98" s="293">
        <v>28</v>
      </c>
      <c r="N98" s="286">
        <f t="shared" si="22"/>
        <v>54</v>
      </c>
      <c r="O98" s="293">
        <v>3</v>
      </c>
      <c r="P98" s="293">
        <v>7</v>
      </c>
      <c r="Q98" s="286">
        <f t="shared" si="23"/>
        <v>10</v>
      </c>
      <c r="R98" s="17" t="s">
        <v>311</v>
      </c>
      <c r="S98" s="788"/>
      <c r="T98" s="291"/>
    </row>
    <row r="99" spans="1:20" ht="30" customHeight="1" x14ac:dyDescent="0.2">
      <c r="A99" s="390"/>
      <c r="B99" s="416"/>
      <c r="C99" s="417"/>
      <c r="D99" s="417"/>
      <c r="E99" s="417"/>
      <c r="F99" s="417"/>
      <c r="G99" s="417"/>
      <c r="H99" s="417"/>
      <c r="I99" s="417"/>
      <c r="J99" s="417"/>
      <c r="K99" s="417"/>
      <c r="L99" s="420"/>
      <c r="M99" s="420"/>
      <c r="N99" s="417"/>
      <c r="O99" s="420"/>
      <c r="P99" s="420"/>
      <c r="Q99" s="417"/>
      <c r="R99" s="14"/>
      <c r="S99" s="391"/>
      <c r="T99" s="291"/>
    </row>
    <row r="100" spans="1:20" ht="30" customHeight="1" x14ac:dyDescent="0.2">
      <c r="A100" s="390"/>
      <c r="B100" s="416"/>
      <c r="C100" s="417"/>
      <c r="D100" s="417"/>
      <c r="E100" s="417"/>
      <c r="F100" s="417"/>
      <c r="G100" s="417"/>
      <c r="H100" s="417"/>
      <c r="I100" s="417"/>
      <c r="J100" s="417"/>
      <c r="K100" s="417"/>
      <c r="L100" s="420"/>
      <c r="M100" s="420"/>
      <c r="N100" s="417"/>
      <c r="O100" s="420"/>
      <c r="P100" s="420"/>
      <c r="Q100" s="417"/>
      <c r="R100" s="408"/>
      <c r="S100" s="391"/>
      <c r="T100" s="291"/>
    </row>
    <row r="101" spans="1:20" ht="30" customHeight="1" thickBot="1" x14ac:dyDescent="0.25">
      <c r="A101" s="581" t="s">
        <v>414</v>
      </c>
      <c r="B101" s="424"/>
      <c r="C101" s="582"/>
      <c r="D101" s="582"/>
      <c r="E101" s="582"/>
      <c r="F101" s="582"/>
      <c r="G101" s="582"/>
      <c r="H101" s="582"/>
      <c r="I101" s="582"/>
      <c r="J101" s="582"/>
      <c r="K101" s="582"/>
      <c r="L101" s="583"/>
      <c r="M101" s="583"/>
      <c r="N101" s="582"/>
      <c r="O101" s="583"/>
      <c r="P101" s="583"/>
      <c r="Q101" s="582"/>
      <c r="R101" s="426"/>
      <c r="S101" s="584" t="s">
        <v>415</v>
      </c>
      <c r="T101" s="291"/>
    </row>
    <row r="102" spans="1:20" ht="30" customHeight="1" thickTop="1" x14ac:dyDescent="0.2">
      <c r="A102" s="779" t="s">
        <v>42</v>
      </c>
      <c r="B102" s="779" t="s">
        <v>1</v>
      </c>
      <c r="C102" s="783" t="s">
        <v>467</v>
      </c>
      <c r="D102" s="783"/>
      <c r="E102" s="783"/>
      <c r="F102" s="783"/>
      <c r="G102" s="783"/>
      <c r="H102" s="783"/>
      <c r="I102" s="783"/>
      <c r="J102" s="783"/>
      <c r="K102" s="783"/>
      <c r="L102" s="783"/>
      <c r="M102" s="783"/>
      <c r="N102" s="783"/>
      <c r="O102" s="783"/>
      <c r="P102" s="783"/>
      <c r="Q102" s="783"/>
      <c r="R102" s="784" t="s">
        <v>6</v>
      </c>
      <c r="S102" s="791" t="s">
        <v>152</v>
      </c>
      <c r="T102" s="291"/>
    </row>
    <row r="103" spans="1:20" ht="30" customHeight="1" x14ac:dyDescent="0.2">
      <c r="A103" s="780"/>
      <c r="B103" s="780"/>
      <c r="C103" s="780" t="s">
        <v>110</v>
      </c>
      <c r="D103" s="780"/>
      <c r="E103" s="780"/>
      <c r="F103" s="792" t="s">
        <v>111</v>
      </c>
      <c r="G103" s="792"/>
      <c r="H103" s="792"/>
      <c r="I103" s="780" t="s">
        <v>112</v>
      </c>
      <c r="J103" s="780"/>
      <c r="K103" s="780"/>
      <c r="L103" s="780" t="s">
        <v>113</v>
      </c>
      <c r="M103" s="780"/>
      <c r="N103" s="780"/>
      <c r="O103" s="780" t="s">
        <v>114</v>
      </c>
      <c r="P103" s="780"/>
      <c r="Q103" s="780"/>
      <c r="R103" s="785"/>
      <c r="S103" s="776"/>
      <c r="T103" s="291"/>
    </row>
    <row r="104" spans="1:20" ht="30" customHeight="1" thickBot="1" x14ac:dyDescent="0.25">
      <c r="A104" s="781"/>
      <c r="B104" s="781"/>
      <c r="C104" s="392" t="s">
        <v>115</v>
      </c>
      <c r="D104" s="392" t="s">
        <v>116</v>
      </c>
      <c r="E104" s="392" t="s">
        <v>39</v>
      </c>
      <c r="F104" s="392" t="s">
        <v>115</v>
      </c>
      <c r="G104" s="392" t="s">
        <v>116</v>
      </c>
      <c r="H104" s="392" t="s">
        <v>39</v>
      </c>
      <c r="I104" s="392" t="s">
        <v>115</v>
      </c>
      <c r="J104" s="392" t="s">
        <v>116</v>
      </c>
      <c r="K104" s="392" t="s">
        <v>39</v>
      </c>
      <c r="L104" s="392" t="s">
        <v>115</v>
      </c>
      <c r="M104" s="392" t="s">
        <v>116</v>
      </c>
      <c r="N104" s="392" t="s">
        <v>39</v>
      </c>
      <c r="O104" s="392" t="s">
        <v>115</v>
      </c>
      <c r="P104" s="392" t="s">
        <v>116</v>
      </c>
      <c r="Q104" s="392" t="s">
        <v>39</v>
      </c>
      <c r="R104" s="785"/>
      <c r="S104" s="776"/>
      <c r="T104" s="291"/>
    </row>
    <row r="105" spans="1:20" ht="30" customHeight="1" thickBot="1" x14ac:dyDescent="0.25">
      <c r="A105" s="782"/>
      <c r="B105" s="782"/>
      <c r="C105" s="336" t="s">
        <v>359</v>
      </c>
      <c r="D105" s="336" t="s">
        <v>360</v>
      </c>
      <c r="E105" s="336" t="s">
        <v>339</v>
      </c>
      <c r="F105" s="336" t="s">
        <v>359</v>
      </c>
      <c r="G105" s="336" t="s">
        <v>360</v>
      </c>
      <c r="H105" s="336" t="s">
        <v>339</v>
      </c>
      <c r="I105" s="336" t="s">
        <v>359</v>
      </c>
      <c r="J105" s="336" t="s">
        <v>360</v>
      </c>
      <c r="K105" s="336" t="s">
        <v>339</v>
      </c>
      <c r="L105" s="336" t="s">
        <v>359</v>
      </c>
      <c r="M105" s="336" t="s">
        <v>361</v>
      </c>
      <c r="N105" s="336" t="s">
        <v>339</v>
      </c>
      <c r="O105" s="336" t="s">
        <v>359</v>
      </c>
      <c r="P105" s="336" t="s">
        <v>360</v>
      </c>
      <c r="Q105" s="336" t="s">
        <v>339</v>
      </c>
      <c r="R105" s="786"/>
      <c r="S105" s="787"/>
      <c r="T105" s="291"/>
    </row>
    <row r="106" spans="1:20" ht="30" customHeight="1" x14ac:dyDescent="0.2">
      <c r="A106" s="775" t="s">
        <v>61</v>
      </c>
      <c r="B106" s="88" t="s">
        <v>11</v>
      </c>
      <c r="C106" s="298" t="s">
        <v>371</v>
      </c>
      <c r="D106" s="298" t="s">
        <v>371</v>
      </c>
      <c r="E106" s="298" t="s">
        <v>371</v>
      </c>
      <c r="F106" s="298" t="s">
        <v>371</v>
      </c>
      <c r="G106" s="298" t="s">
        <v>371</v>
      </c>
      <c r="H106" s="298" t="s">
        <v>371</v>
      </c>
      <c r="I106" s="298" t="s">
        <v>371</v>
      </c>
      <c r="J106" s="298" t="s">
        <v>371</v>
      </c>
      <c r="K106" s="298" t="s">
        <v>371</v>
      </c>
      <c r="L106" s="298" t="s">
        <v>371</v>
      </c>
      <c r="M106" s="298" t="s">
        <v>371</v>
      </c>
      <c r="N106" s="298" t="s">
        <v>371</v>
      </c>
      <c r="O106" s="298" t="s">
        <v>371</v>
      </c>
      <c r="P106" s="298" t="s">
        <v>371</v>
      </c>
      <c r="Q106" s="298" t="s">
        <v>371</v>
      </c>
      <c r="R106" s="90" t="s">
        <v>12</v>
      </c>
      <c r="S106" s="777" t="s">
        <v>315</v>
      </c>
    </row>
    <row r="107" spans="1:20" ht="30" customHeight="1" x14ac:dyDescent="0.2">
      <c r="A107" s="776"/>
      <c r="B107" s="90" t="s">
        <v>13</v>
      </c>
      <c r="C107" s="250" t="s">
        <v>371</v>
      </c>
      <c r="D107" s="250" t="s">
        <v>371</v>
      </c>
      <c r="E107" s="250" t="s">
        <v>371</v>
      </c>
      <c r="F107" s="250" t="s">
        <v>371</v>
      </c>
      <c r="G107" s="250" t="s">
        <v>371</v>
      </c>
      <c r="H107" s="250" t="s">
        <v>371</v>
      </c>
      <c r="I107" s="250" t="s">
        <v>371</v>
      </c>
      <c r="J107" s="250" t="s">
        <v>371</v>
      </c>
      <c r="K107" s="250" t="s">
        <v>371</v>
      </c>
      <c r="L107" s="250" t="s">
        <v>371</v>
      </c>
      <c r="M107" s="250" t="s">
        <v>371</v>
      </c>
      <c r="N107" s="250" t="s">
        <v>371</v>
      </c>
      <c r="O107" s="250" t="s">
        <v>371</v>
      </c>
      <c r="P107" s="250" t="s">
        <v>371</v>
      </c>
      <c r="Q107" s="250" t="s">
        <v>371</v>
      </c>
      <c r="R107" s="91" t="s">
        <v>309</v>
      </c>
      <c r="S107" s="778"/>
    </row>
    <row r="108" spans="1:20" ht="30" customHeight="1" x14ac:dyDescent="0.2">
      <c r="A108" s="776"/>
      <c r="B108" s="88" t="s">
        <v>15</v>
      </c>
      <c r="C108" s="250" t="s">
        <v>371</v>
      </c>
      <c r="D108" s="250" t="s">
        <v>371</v>
      </c>
      <c r="E108" s="250" t="s">
        <v>371</v>
      </c>
      <c r="F108" s="250" t="s">
        <v>371</v>
      </c>
      <c r="G108" s="250" t="s">
        <v>371</v>
      </c>
      <c r="H108" s="250" t="s">
        <v>371</v>
      </c>
      <c r="I108" s="250" t="s">
        <v>371</v>
      </c>
      <c r="J108" s="250" t="s">
        <v>371</v>
      </c>
      <c r="K108" s="250" t="s">
        <v>371</v>
      </c>
      <c r="L108" s="250" t="s">
        <v>371</v>
      </c>
      <c r="M108" s="250" t="s">
        <v>371</v>
      </c>
      <c r="N108" s="250" t="s">
        <v>371</v>
      </c>
      <c r="O108" s="250" t="s">
        <v>371</v>
      </c>
      <c r="P108" s="250" t="s">
        <v>371</v>
      </c>
      <c r="Q108" s="250" t="s">
        <v>371</v>
      </c>
      <c r="R108" s="90" t="s">
        <v>16</v>
      </c>
      <c r="S108" s="778"/>
    </row>
    <row r="109" spans="1:20" ht="30" customHeight="1" x14ac:dyDescent="0.2">
      <c r="A109" s="776"/>
      <c r="B109" s="94" t="s">
        <v>17</v>
      </c>
      <c r="C109" s="250" t="s">
        <v>371</v>
      </c>
      <c r="D109" s="250" t="s">
        <v>371</v>
      </c>
      <c r="E109" s="250" t="s">
        <v>371</v>
      </c>
      <c r="F109" s="250" t="s">
        <v>371</v>
      </c>
      <c r="G109" s="250" t="s">
        <v>371</v>
      </c>
      <c r="H109" s="250" t="s">
        <v>371</v>
      </c>
      <c r="I109" s="250" t="s">
        <v>371</v>
      </c>
      <c r="J109" s="250" t="s">
        <v>371</v>
      </c>
      <c r="K109" s="250" t="s">
        <v>371</v>
      </c>
      <c r="L109" s="250" t="s">
        <v>371</v>
      </c>
      <c r="M109" s="250" t="s">
        <v>371</v>
      </c>
      <c r="N109" s="250" t="s">
        <v>371</v>
      </c>
      <c r="O109" s="250" t="s">
        <v>371</v>
      </c>
      <c r="P109" s="250" t="s">
        <v>371</v>
      </c>
      <c r="Q109" s="250" t="s">
        <v>371</v>
      </c>
      <c r="R109" s="95" t="s">
        <v>18</v>
      </c>
      <c r="S109" s="778"/>
    </row>
    <row r="110" spans="1:20" ht="30" customHeight="1" x14ac:dyDescent="0.2">
      <c r="A110" s="776"/>
      <c r="B110" s="96" t="s">
        <v>19</v>
      </c>
      <c r="C110" s="250" t="s">
        <v>371</v>
      </c>
      <c r="D110" s="250" t="s">
        <v>371</v>
      </c>
      <c r="E110" s="250" t="s">
        <v>371</v>
      </c>
      <c r="F110" s="250" t="s">
        <v>371</v>
      </c>
      <c r="G110" s="250" t="s">
        <v>371</v>
      </c>
      <c r="H110" s="250" t="s">
        <v>371</v>
      </c>
      <c r="I110" s="250" t="s">
        <v>371</v>
      </c>
      <c r="J110" s="250" t="s">
        <v>371</v>
      </c>
      <c r="K110" s="250" t="s">
        <v>371</v>
      </c>
      <c r="L110" s="250" t="s">
        <v>371</v>
      </c>
      <c r="M110" s="250" t="s">
        <v>371</v>
      </c>
      <c r="N110" s="250" t="s">
        <v>371</v>
      </c>
      <c r="O110" s="250" t="s">
        <v>371</v>
      </c>
      <c r="P110" s="250" t="s">
        <v>371</v>
      </c>
      <c r="Q110" s="250" t="s">
        <v>371</v>
      </c>
      <c r="R110" s="97" t="s">
        <v>20</v>
      </c>
      <c r="S110" s="778"/>
    </row>
    <row r="111" spans="1:20" ht="30" customHeight="1" thickBot="1" x14ac:dyDescent="0.25">
      <c r="A111" s="787"/>
      <c r="B111" s="98" t="s">
        <v>21</v>
      </c>
      <c r="C111" s="251" t="s">
        <v>371</v>
      </c>
      <c r="D111" s="251" t="s">
        <v>371</v>
      </c>
      <c r="E111" s="251" t="s">
        <v>371</v>
      </c>
      <c r="F111" s="251" t="s">
        <v>371</v>
      </c>
      <c r="G111" s="251" t="s">
        <v>371</v>
      </c>
      <c r="H111" s="251" t="s">
        <v>371</v>
      </c>
      <c r="I111" s="251" t="s">
        <v>371</v>
      </c>
      <c r="J111" s="251" t="s">
        <v>371</v>
      </c>
      <c r="K111" s="251" t="s">
        <v>371</v>
      </c>
      <c r="L111" s="251" t="s">
        <v>371</v>
      </c>
      <c r="M111" s="251" t="s">
        <v>371</v>
      </c>
      <c r="N111" s="251" t="s">
        <v>371</v>
      </c>
      <c r="O111" s="251" t="s">
        <v>371</v>
      </c>
      <c r="P111" s="251" t="s">
        <v>371</v>
      </c>
      <c r="Q111" s="251" t="s">
        <v>371</v>
      </c>
      <c r="R111" s="17" t="s">
        <v>311</v>
      </c>
      <c r="S111" s="788"/>
    </row>
    <row r="112" spans="1:20" ht="30" customHeight="1" x14ac:dyDescent="0.2">
      <c r="A112" s="775" t="s">
        <v>108</v>
      </c>
      <c r="B112" s="88" t="s">
        <v>11</v>
      </c>
      <c r="C112" s="297">
        <v>3</v>
      </c>
      <c r="D112" s="297">
        <v>6</v>
      </c>
      <c r="E112" s="297">
        <f t="shared" ref="E112:E123" si="24">SUM(C112:D112)</f>
        <v>9</v>
      </c>
      <c r="F112" s="297">
        <v>18</v>
      </c>
      <c r="G112" s="297">
        <v>15</v>
      </c>
      <c r="H112" s="297">
        <f t="shared" ref="H112:H123" si="25">SUM(F112:G112)</f>
        <v>33</v>
      </c>
      <c r="I112" s="297">
        <v>28</v>
      </c>
      <c r="J112" s="297">
        <v>30</v>
      </c>
      <c r="K112" s="297">
        <f t="shared" ref="K112:K123" si="26">SUM(I112:J112)</f>
        <v>58</v>
      </c>
      <c r="L112" s="297">
        <v>8</v>
      </c>
      <c r="M112" s="297">
        <v>4</v>
      </c>
      <c r="N112" s="297">
        <f t="shared" ref="N112:N123" si="27">SUM(L112:M112)</f>
        <v>12</v>
      </c>
      <c r="O112" s="297">
        <v>5</v>
      </c>
      <c r="P112" s="297">
        <v>1</v>
      </c>
      <c r="Q112" s="297">
        <f t="shared" ref="Q112:Q123" si="28">SUM(O112:P112)</f>
        <v>6</v>
      </c>
      <c r="R112" s="90" t="s">
        <v>12</v>
      </c>
      <c r="S112" s="777" t="s">
        <v>316</v>
      </c>
    </row>
    <row r="113" spans="1:20" ht="30" customHeight="1" x14ac:dyDescent="0.2">
      <c r="A113" s="776"/>
      <c r="B113" s="90" t="s">
        <v>13</v>
      </c>
      <c r="C113" s="285">
        <v>0</v>
      </c>
      <c r="D113" s="285">
        <v>0</v>
      </c>
      <c r="E113" s="284">
        <f t="shared" si="24"/>
        <v>0</v>
      </c>
      <c r="F113" s="285">
        <v>0</v>
      </c>
      <c r="G113" s="285">
        <v>0</v>
      </c>
      <c r="H113" s="284">
        <f t="shared" si="25"/>
        <v>0</v>
      </c>
      <c r="I113" s="285">
        <v>0</v>
      </c>
      <c r="J113" s="285">
        <v>0</v>
      </c>
      <c r="K113" s="284">
        <f t="shared" si="26"/>
        <v>0</v>
      </c>
      <c r="L113" s="285">
        <v>0</v>
      </c>
      <c r="M113" s="285">
        <v>0</v>
      </c>
      <c r="N113" s="284">
        <f t="shared" si="27"/>
        <v>0</v>
      </c>
      <c r="O113" s="285">
        <v>0</v>
      </c>
      <c r="P113" s="285">
        <v>0</v>
      </c>
      <c r="Q113" s="284">
        <f t="shared" si="28"/>
        <v>0</v>
      </c>
      <c r="R113" s="91" t="s">
        <v>309</v>
      </c>
      <c r="S113" s="778"/>
    </row>
    <row r="114" spans="1:20" ht="30" customHeight="1" x14ac:dyDescent="0.2">
      <c r="A114" s="776"/>
      <c r="B114" s="88" t="s">
        <v>15</v>
      </c>
      <c r="C114" s="285">
        <v>0</v>
      </c>
      <c r="D114" s="285">
        <v>0</v>
      </c>
      <c r="E114" s="284">
        <f t="shared" si="24"/>
        <v>0</v>
      </c>
      <c r="F114" s="285">
        <v>0</v>
      </c>
      <c r="G114" s="285">
        <v>0</v>
      </c>
      <c r="H114" s="284">
        <f t="shared" si="25"/>
        <v>0</v>
      </c>
      <c r="I114" s="285">
        <v>0</v>
      </c>
      <c r="J114" s="285">
        <v>0</v>
      </c>
      <c r="K114" s="284">
        <f t="shared" si="26"/>
        <v>0</v>
      </c>
      <c r="L114" s="285">
        <v>0</v>
      </c>
      <c r="M114" s="285">
        <v>0</v>
      </c>
      <c r="N114" s="284">
        <f t="shared" si="27"/>
        <v>0</v>
      </c>
      <c r="O114" s="285">
        <v>0</v>
      </c>
      <c r="P114" s="285">
        <v>0</v>
      </c>
      <c r="Q114" s="284">
        <f t="shared" si="28"/>
        <v>0</v>
      </c>
      <c r="R114" s="90" t="s">
        <v>16</v>
      </c>
      <c r="S114" s="778"/>
    </row>
    <row r="115" spans="1:20" ht="30" customHeight="1" x14ac:dyDescent="0.2">
      <c r="A115" s="776"/>
      <c r="B115" s="94" t="s">
        <v>17</v>
      </c>
      <c r="C115" s="285">
        <v>0</v>
      </c>
      <c r="D115" s="285">
        <v>0</v>
      </c>
      <c r="E115" s="284">
        <f t="shared" si="24"/>
        <v>0</v>
      </c>
      <c r="F115" s="285">
        <v>0</v>
      </c>
      <c r="G115" s="285">
        <v>0</v>
      </c>
      <c r="H115" s="284">
        <f t="shared" si="25"/>
        <v>0</v>
      </c>
      <c r="I115" s="285">
        <v>0</v>
      </c>
      <c r="J115" s="285">
        <v>0</v>
      </c>
      <c r="K115" s="284">
        <f t="shared" si="26"/>
        <v>0</v>
      </c>
      <c r="L115" s="285">
        <v>0</v>
      </c>
      <c r="M115" s="285">
        <v>0</v>
      </c>
      <c r="N115" s="284">
        <f t="shared" si="27"/>
        <v>0</v>
      </c>
      <c r="O115" s="285">
        <v>0</v>
      </c>
      <c r="P115" s="285">
        <v>0</v>
      </c>
      <c r="Q115" s="284">
        <f t="shared" si="28"/>
        <v>0</v>
      </c>
      <c r="R115" s="95" t="s">
        <v>18</v>
      </c>
      <c r="S115" s="778"/>
    </row>
    <row r="116" spans="1:20" ht="30" customHeight="1" x14ac:dyDescent="0.2">
      <c r="A116" s="776"/>
      <c r="B116" s="96" t="s">
        <v>19</v>
      </c>
      <c r="C116" s="285">
        <v>0</v>
      </c>
      <c r="D116" s="285">
        <v>0</v>
      </c>
      <c r="E116" s="284">
        <f t="shared" si="24"/>
        <v>0</v>
      </c>
      <c r="F116" s="285">
        <v>0</v>
      </c>
      <c r="G116" s="285">
        <v>0</v>
      </c>
      <c r="H116" s="284">
        <f t="shared" si="25"/>
        <v>0</v>
      </c>
      <c r="I116" s="285">
        <v>0</v>
      </c>
      <c r="J116" s="285">
        <v>0</v>
      </c>
      <c r="K116" s="284">
        <f t="shared" si="26"/>
        <v>0</v>
      </c>
      <c r="L116" s="285">
        <v>0</v>
      </c>
      <c r="M116" s="285">
        <v>0</v>
      </c>
      <c r="N116" s="284">
        <f t="shared" si="27"/>
        <v>0</v>
      </c>
      <c r="O116" s="285">
        <v>0</v>
      </c>
      <c r="P116" s="285">
        <v>0</v>
      </c>
      <c r="Q116" s="284">
        <f t="shared" si="28"/>
        <v>0</v>
      </c>
      <c r="R116" s="97" t="s">
        <v>20</v>
      </c>
      <c r="S116" s="778"/>
    </row>
    <row r="117" spans="1:20" ht="30" customHeight="1" thickBot="1" x14ac:dyDescent="0.25">
      <c r="A117" s="787"/>
      <c r="B117" s="98" t="s">
        <v>21</v>
      </c>
      <c r="C117" s="286">
        <v>3</v>
      </c>
      <c r="D117" s="286">
        <v>6</v>
      </c>
      <c r="E117" s="286">
        <f t="shared" si="24"/>
        <v>9</v>
      </c>
      <c r="F117" s="286">
        <v>18</v>
      </c>
      <c r="G117" s="286">
        <v>15</v>
      </c>
      <c r="H117" s="286">
        <f t="shared" si="25"/>
        <v>33</v>
      </c>
      <c r="I117" s="286">
        <v>28</v>
      </c>
      <c r="J117" s="286">
        <v>30</v>
      </c>
      <c r="K117" s="286">
        <f t="shared" si="26"/>
        <v>58</v>
      </c>
      <c r="L117" s="293">
        <v>8</v>
      </c>
      <c r="M117" s="293">
        <v>4</v>
      </c>
      <c r="N117" s="286">
        <f t="shared" si="27"/>
        <v>12</v>
      </c>
      <c r="O117" s="293">
        <v>5</v>
      </c>
      <c r="P117" s="293">
        <v>1</v>
      </c>
      <c r="Q117" s="286">
        <f t="shared" si="28"/>
        <v>6</v>
      </c>
      <c r="R117" s="17" t="s">
        <v>311</v>
      </c>
      <c r="S117" s="788"/>
      <c r="T117" s="291"/>
    </row>
    <row r="118" spans="1:20" ht="30" customHeight="1" x14ac:dyDescent="0.2">
      <c r="A118" s="775" t="s">
        <v>37</v>
      </c>
      <c r="B118" s="88" t="s">
        <v>11</v>
      </c>
      <c r="C118" s="284">
        <v>2</v>
      </c>
      <c r="D118" s="284">
        <v>3</v>
      </c>
      <c r="E118" s="284">
        <f t="shared" si="24"/>
        <v>5</v>
      </c>
      <c r="F118" s="284">
        <v>52</v>
      </c>
      <c r="G118" s="284">
        <v>40</v>
      </c>
      <c r="H118" s="284">
        <f t="shared" si="25"/>
        <v>92</v>
      </c>
      <c r="I118" s="284">
        <v>63</v>
      </c>
      <c r="J118" s="284">
        <v>72.000000000000014</v>
      </c>
      <c r="K118" s="284">
        <f t="shared" si="26"/>
        <v>135</v>
      </c>
      <c r="L118" s="284">
        <v>60</v>
      </c>
      <c r="M118" s="284">
        <v>66</v>
      </c>
      <c r="N118" s="284">
        <f t="shared" si="27"/>
        <v>126</v>
      </c>
      <c r="O118" s="284">
        <v>17.000000000000004</v>
      </c>
      <c r="P118" s="284">
        <v>18</v>
      </c>
      <c r="Q118" s="284">
        <f t="shared" si="28"/>
        <v>35</v>
      </c>
      <c r="R118" s="90" t="s">
        <v>12</v>
      </c>
      <c r="S118" s="777" t="s">
        <v>317</v>
      </c>
    </row>
    <row r="119" spans="1:20" ht="30" customHeight="1" x14ac:dyDescent="0.2">
      <c r="A119" s="776"/>
      <c r="B119" s="90" t="s">
        <v>13</v>
      </c>
      <c r="C119" s="285">
        <v>0</v>
      </c>
      <c r="D119" s="285">
        <v>0</v>
      </c>
      <c r="E119" s="284">
        <f t="shared" si="24"/>
        <v>0</v>
      </c>
      <c r="F119" s="285">
        <v>0</v>
      </c>
      <c r="G119" s="285">
        <v>0</v>
      </c>
      <c r="H119" s="284">
        <f t="shared" si="25"/>
        <v>0</v>
      </c>
      <c r="I119" s="285">
        <v>0</v>
      </c>
      <c r="J119" s="285">
        <v>0</v>
      </c>
      <c r="K119" s="284">
        <f t="shared" si="26"/>
        <v>0</v>
      </c>
      <c r="L119" s="285">
        <v>0</v>
      </c>
      <c r="M119" s="285">
        <v>0</v>
      </c>
      <c r="N119" s="284">
        <f t="shared" si="27"/>
        <v>0</v>
      </c>
      <c r="O119" s="285">
        <v>0</v>
      </c>
      <c r="P119" s="285">
        <v>0</v>
      </c>
      <c r="Q119" s="284">
        <f t="shared" si="28"/>
        <v>0</v>
      </c>
      <c r="R119" s="91" t="s">
        <v>309</v>
      </c>
      <c r="S119" s="778"/>
    </row>
    <row r="120" spans="1:20" ht="30" customHeight="1" x14ac:dyDescent="0.2">
      <c r="A120" s="776"/>
      <c r="B120" s="88" t="s">
        <v>15</v>
      </c>
      <c r="C120" s="285">
        <v>26</v>
      </c>
      <c r="D120" s="285">
        <v>37</v>
      </c>
      <c r="E120" s="284">
        <f t="shared" si="24"/>
        <v>63</v>
      </c>
      <c r="F120" s="285">
        <v>66.000000000000014</v>
      </c>
      <c r="G120" s="285">
        <v>61.000000000000007</v>
      </c>
      <c r="H120" s="284">
        <f t="shared" si="25"/>
        <v>127.00000000000003</v>
      </c>
      <c r="I120" s="285">
        <v>59</v>
      </c>
      <c r="J120" s="285">
        <v>65</v>
      </c>
      <c r="K120" s="284">
        <f t="shared" si="26"/>
        <v>124</v>
      </c>
      <c r="L120" s="285">
        <v>97.999999999999986</v>
      </c>
      <c r="M120" s="285">
        <v>75</v>
      </c>
      <c r="N120" s="284">
        <f t="shared" si="27"/>
        <v>173</v>
      </c>
      <c r="O120" s="285">
        <v>96.999999999999986</v>
      </c>
      <c r="P120" s="292">
        <v>94</v>
      </c>
      <c r="Q120" s="284">
        <f t="shared" si="28"/>
        <v>191</v>
      </c>
      <c r="R120" s="90" t="s">
        <v>16</v>
      </c>
      <c r="S120" s="778"/>
    </row>
    <row r="121" spans="1:20" ht="30" customHeight="1" x14ac:dyDescent="0.2">
      <c r="A121" s="776"/>
      <c r="B121" s="94" t="s">
        <v>17</v>
      </c>
      <c r="C121" s="285">
        <v>0</v>
      </c>
      <c r="D121" s="285">
        <v>0</v>
      </c>
      <c r="E121" s="284">
        <f t="shared" si="24"/>
        <v>0</v>
      </c>
      <c r="F121" s="285">
        <v>0</v>
      </c>
      <c r="G121" s="285">
        <v>0</v>
      </c>
      <c r="H121" s="284">
        <f t="shared" si="25"/>
        <v>0</v>
      </c>
      <c r="I121" s="285">
        <v>0</v>
      </c>
      <c r="J121" s="285">
        <v>0</v>
      </c>
      <c r="K121" s="284">
        <f t="shared" si="26"/>
        <v>0</v>
      </c>
      <c r="L121" s="285">
        <v>0</v>
      </c>
      <c r="M121" s="285">
        <v>0</v>
      </c>
      <c r="N121" s="284">
        <f t="shared" si="27"/>
        <v>0</v>
      </c>
      <c r="O121" s="285">
        <v>0</v>
      </c>
      <c r="P121" s="285">
        <v>0</v>
      </c>
      <c r="Q121" s="284">
        <f t="shared" si="28"/>
        <v>0</v>
      </c>
      <c r="R121" s="95" t="s">
        <v>18</v>
      </c>
      <c r="S121" s="778"/>
    </row>
    <row r="122" spans="1:20" ht="30" customHeight="1" x14ac:dyDescent="0.2">
      <c r="A122" s="776"/>
      <c r="B122" s="96" t="s">
        <v>19</v>
      </c>
      <c r="C122" s="285">
        <v>0</v>
      </c>
      <c r="D122" s="285">
        <v>0</v>
      </c>
      <c r="E122" s="284">
        <f t="shared" si="24"/>
        <v>0</v>
      </c>
      <c r="F122" s="285">
        <v>0</v>
      </c>
      <c r="G122" s="285">
        <v>0</v>
      </c>
      <c r="H122" s="284">
        <f t="shared" si="25"/>
        <v>0</v>
      </c>
      <c r="I122" s="285">
        <v>32</v>
      </c>
      <c r="J122" s="285">
        <v>22</v>
      </c>
      <c r="K122" s="284">
        <f t="shared" si="26"/>
        <v>54</v>
      </c>
      <c r="L122" s="285">
        <v>12</v>
      </c>
      <c r="M122" s="285">
        <v>5</v>
      </c>
      <c r="N122" s="284">
        <f t="shared" si="27"/>
        <v>17</v>
      </c>
      <c r="O122" s="285">
        <v>10</v>
      </c>
      <c r="P122" s="285">
        <v>11</v>
      </c>
      <c r="Q122" s="284">
        <f t="shared" si="28"/>
        <v>21</v>
      </c>
      <c r="R122" s="97" t="s">
        <v>20</v>
      </c>
      <c r="S122" s="778"/>
    </row>
    <row r="123" spans="1:20" ht="30" customHeight="1" thickBot="1" x14ac:dyDescent="0.25">
      <c r="A123" s="787"/>
      <c r="B123" s="98" t="s">
        <v>21</v>
      </c>
      <c r="C123" s="286">
        <v>28.000000000000004</v>
      </c>
      <c r="D123" s="286">
        <v>40</v>
      </c>
      <c r="E123" s="284">
        <f t="shared" si="24"/>
        <v>68</v>
      </c>
      <c r="F123" s="286">
        <v>117.99999999999997</v>
      </c>
      <c r="G123" s="286">
        <v>101</v>
      </c>
      <c r="H123" s="284">
        <f t="shared" si="25"/>
        <v>218.99999999999997</v>
      </c>
      <c r="I123" s="286">
        <v>153.99999999999994</v>
      </c>
      <c r="J123" s="286">
        <v>159.00000000000003</v>
      </c>
      <c r="K123" s="284">
        <f t="shared" si="26"/>
        <v>313</v>
      </c>
      <c r="L123" s="293">
        <v>170</v>
      </c>
      <c r="M123" s="293">
        <v>145.99999999999994</v>
      </c>
      <c r="N123" s="284">
        <f t="shared" si="27"/>
        <v>315.99999999999994</v>
      </c>
      <c r="O123" s="293">
        <v>124</v>
      </c>
      <c r="P123" s="293">
        <v>123.00000000000001</v>
      </c>
      <c r="Q123" s="284">
        <f t="shared" si="28"/>
        <v>247</v>
      </c>
      <c r="R123" s="17" t="s">
        <v>311</v>
      </c>
      <c r="S123" s="788"/>
      <c r="T123" s="291"/>
    </row>
    <row r="124" spans="1:20" ht="30" customHeight="1" thickBot="1" x14ac:dyDescent="0.3">
      <c r="A124" s="23"/>
      <c r="B124" s="243" t="s">
        <v>24</v>
      </c>
      <c r="C124" s="299">
        <f t="shared" ref="C124:Q124" si="29">SUM(C123,C117,C98,C92,C86,C74,C62,C49,C43,C37,C25,C19,C13)</f>
        <v>1223.9999999999998</v>
      </c>
      <c r="D124" s="299">
        <f t="shared" si="29"/>
        <v>1156.0000000000011</v>
      </c>
      <c r="E124" s="299">
        <f t="shared" si="29"/>
        <v>2380.0000000000009</v>
      </c>
      <c r="F124" s="299">
        <f t="shared" si="29"/>
        <v>3310</v>
      </c>
      <c r="G124" s="299">
        <f t="shared" si="29"/>
        <v>3596</v>
      </c>
      <c r="H124" s="299">
        <f t="shared" si="29"/>
        <v>6906</v>
      </c>
      <c r="I124" s="299">
        <f t="shared" si="29"/>
        <v>4054.9999999999991</v>
      </c>
      <c r="J124" s="299">
        <f t="shared" si="29"/>
        <v>4129.0000000000009</v>
      </c>
      <c r="K124" s="299">
        <f t="shared" si="29"/>
        <v>8184</v>
      </c>
      <c r="L124" s="299">
        <f t="shared" si="29"/>
        <v>4329</v>
      </c>
      <c r="M124" s="299">
        <f t="shared" si="29"/>
        <v>4112.0000000000009</v>
      </c>
      <c r="N124" s="299">
        <f t="shared" si="29"/>
        <v>8441</v>
      </c>
      <c r="O124" s="299">
        <f t="shared" si="29"/>
        <v>4068.0000000000005</v>
      </c>
      <c r="P124" s="299">
        <f t="shared" si="29"/>
        <v>4069</v>
      </c>
      <c r="Q124" s="299">
        <f t="shared" si="29"/>
        <v>8137.0000000000018</v>
      </c>
      <c r="R124" s="580" t="s">
        <v>379</v>
      </c>
      <c r="S124" s="244"/>
    </row>
    <row r="125" spans="1:20" ht="15" thickTop="1" x14ac:dyDescent="0.2"/>
    <row r="128" spans="1:20" x14ac:dyDescent="0.2">
      <c r="K128" s="501"/>
    </row>
    <row r="130" spans="1:19" ht="15" thickBot="1" x14ac:dyDescent="0.25"/>
    <row r="131" spans="1:19" ht="30" customHeight="1" x14ac:dyDescent="0.2">
      <c r="A131" s="775" t="s">
        <v>273</v>
      </c>
      <c r="B131" s="585" t="s">
        <v>11</v>
      </c>
      <c r="C131" s="586">
        <f>SUM(C118,C112,C93,C87,C81,C69,C57,C44,C38,C32,C20,C14,C8)</f>
        <v>129.00000000000003</v>
      </c>
      <c r="D131" s="586">
        <f t="shared" ref="D131:Q131" si="30">SUM(D118,D112,D93,D87,D81,D69,D57,D44,D38,D32,D20,D14,D8)</f>
        <v>131</v>
      </c>
      <c r="E131" s="586">
        <f t="shared" si="30"/>
        <v>260</v>
      </c>
      <c r="F131" s="586">
        <f t="shared" si="30"/>
        <v>647</v>
      </c>
      <c r="G131" s="586">
        <f t="shared" si="30"/>
        <v>582</v>
      </c>
      <c r="H131" s="586">
        <f t="shared" si="30"/>
        <v>1229</v>
      </c>
      <c r="I131" s="586">
        <f t="shared" si="30"/>
        <v>822.00000000000023</v>
      </c>
      <c r="J131" s="586">
        <f t="shared" si="30"/>
        <v>746</v>
      </c>
      <c r="K131" s="586">
        <f t="shared" si="30"/>
        <v>1568.0000000000002</v>
      </c>
      <c r="L131" s="586">
        <f t="shared" si="30"/>
        <v>779.00000000000011</v>
      </c>
      <c r="M131" s="586">
        <f t="shared" si="30"/>
        <v>626</v>
      </c>
      <c r="N131" s="586">
        <f t="shared" si="30"/>
        <v>1405</v>
      </c>
      <c r="O131" s="586">
        <f t="shared" si="30"/>
        <v>661.00000000000011</v>
      </c>
      <c r="P131" s="586">
        <f t="shared" si="30"/>
        <v>681.99999999999989</v>
      </c>
      <c r="Q131" s="586">
        <f t="shared" si="30"/>
        <v>1343.0000000000002</v>
      </c>
      <c r="R131" s="651" t="s">
        <v>12</v>
      </c>
      <c r="S131" s="777" t="s">
        <v>380</v>
      </c>
    </row>
    <row r="132" spans="1:19" ht="30" customHeight="1" x14ac:dyDescent="0.2">
      <c r="A132" s="776"/>
      <c r="B132" s="90" t="s">
        <v>13</v>
      </c>
      <c r="C132" s="285">
        <f t="shared" ref="C132:Q132" si="31">SUM(C119,C113,C94,C88,C82,C70,C58,C45,C39,C33,C21,C15,C9)</f>
        <v>0</v>
      </c>
      <c r="D132" s="285">
        <f t="shared" si="31"/>
        <v>0</v>
      </c>
      <c r="E132" s="285">
        <f t="shared" si="31"/>
        <v>0</v>
      </c>
      <c r="F132" s="285">
        <f t="shared" si="31"/>
        <v>0</v>
      </c>
      <c r="G132" s="285">
        <f t="shared" si="31"/>
        <v>0</v>
      </c>
      <c r="H132" s="285">
        <f t="shared" si="31"/>
        <v>0</v>
      </c>
      <c r="I132" s="285">
        <f t="shared" si="31"/>
        <v>0</v>
      </c>
      <c r="J132" s="285">
        <f t="shared" si="31"/>
        <v>0</v>
      </c>
      <c r="K132" s="285">
        <f t="shared" si="31"/>
        <v>0</v>
      </c>
      <c r="L132" s="285">
        <f t="shared" si="31"/>
        <v>0</v>
      </c>
      <c r="M132" s="285">
        <f t="shared" si="31"/>
        <v>0</v>
      </c>
      <c r="N132" s="285">
        <f t="shared" si="31"/>
        <v>0</v>
      </c>
      <c r="O132" s="285">
        <f t="shared" si="31"/>
        <v>0</v>
      </c>
      <c r="P132" s="285">
        <f t="shared" si="31"/>
        <v>0</v>
      </c>
      <c r="Q132" s="285">
        <f t="shared" si="31"/>
        <v>0</v>
      </c>
      <c r="R132" s="91" t="s">
        <v>309</v>
      </c>
      <c r="S132" s="778"/>
    </row>
    <row r="133" spans="1:19" ht="30" customHeight="1" x14ac:dyDescent="0.2">
      <c r="A133" s="776"/>
      <c r="B133" s="88" t="s">
        <v>15</v>
      </c>
      <c r="C133" s="285">
        <f t="shared" ref="C133:Q133" si="32">SUM(C120,C114,C95,C89,C83,C71,C59,C46,C40,C34,C22,C16,C10)</f>
        <v>1092.9999999999998</v>
      </c>
      <c r="D133" s="285">
        <f t="shared" si="32"/>
        <v>1021.0000000000011</v>
      </c>
      <c r="E133" s="285">
        <f t="shared" si="32"/>
        <v>2114.0000000000009</v>
      </c>
      <c r="F133" s="285">
        <f t="shared" si="32"/>
        <v>2647</v>
      </c>
      <c r="G133" s="285">
        <f t="shared" si="32"/>
        <v>2998</v>
      </c>
      <c r="H133" s="285">
        <f t="shared" si="32"/>
        <v>5645</v>
      </c>
      <c r="I133" s="285">
        <f t="shared" si="32"/>
        <v>3166.9999999999986</v>
      </c>
      <c r="J133" s="285">
        <f t="shared" si="32"/>
        <v>3338.0000000000009</v>
      </c>
      <c r="K133" s="285">
        <f t="shared" si="32"/>
        <v>6505</v>
      </c>
      <c r="L133" s="285">
        <f t="shared" si="32"/>
        <v>3522.9999999999991</v>
      </c>
      <c r="M133" s="285">
        <f t="shared" si="32"/>
        <v>3462.0000000000009</v>
      </c>
      <c r="N133" s="285">
        <f t="shared" si="32"/>
        <v>6985</v>
      </c>
      <c r="O133" s="285">
        <f t="shared" si="32"/>
        <v>3389.0000000000009</v>
      </c>
      <c r="P133" s="285">
        <f t="shared" si="32"/>
        <v>3374.0000000000005</v>
      </c>
      <c r="Q133" s="285">
        <f t="shared" si="32"/>
        <v>6763.0000000000018</v>
      </c>
      <c r="R133" s="90" t="s">
        <v>16</v>
      </c>
      <c r="S133" s="778"/>
    </row>
    <row r="134" spans="1:19" ht="30" customHeight="1" x14ac:dyDescent="0.2">
      <c r="A134" s="776"/>
      <c r="B134" s="94" t="s">
        <v>17</v>
      </c>
      <c r="C134" s="285">
        <f t="shared" ref="C134:Q134" si="33">SUM(C121,C115,C96,C90,C84,C72,C60,C47,C41,C35,C23,C17,C11)</f>
        <v>0</v>
      </c>
      <c r="D134" s="285">
        <f t="shared" si="33"/>
        <v>0</v>
      </c>
      <c r="E134" s="285">
        <f t="shared" si="33"/>
        <v>0</v>
      </c>
      <c r="F134" s="285">
        <f t="shared" si="33"/>
        <v>0</v>
      </c>
      <c r="G134" s="285">
        <f t="shared" si="33"/>
        <v>0</v>
      </c>
      <c r="H134" s="285">
        <f t="shared" si="33"/>
        <v>0</v>
      </c>
      <c r="I134" s="285">
        <f t="shared" si="33"/>
        <v>0</v>
      </c>
      <c r="J134" s="285">
        <f t="shared" si="33"/>
        <v>0</v>
      </c>
      <c r="K134" s="285">
        <f t="shared" si="33"/>
        <v>0</v>
      </c>
      <c r="L134" s="285">
        <f t="shared" si="33"/>
        <v>0</v>
      </c>
      <c r="M134" s="285">
        <f t="shared" si="33"/>
        <v>0</v>
      </c>
      <c r="N134" s="285">
        <f t="shared" si="33"/>
        <v>0</v>
      </c>
      <c r="O134" s="285">
        <f t="shared" si="33"/>
        <v>0</v>
      </c>
      <c r="P134" s="285">
        <f t="shared" si="33"/>
        <v>0</v>
      </c>
      <c r="Q134" s="285">
        <f t="shared" si="33"/>
        <v>0</v>
      </c>
      <c r="R134" s="95" t="s">
        <v>18</v>
      </c>
      <c r="S134" s="778"/>
    </row>
    <row r="135" spans="1:19" ht="30" customHeight="1" thickBot="1" x14ac:dyDescent="0.25">
      <c r="A135" s="776"/>
      <c r="B135" s="96" t="s">
        <v>19</v>
      </c>
      <c r="C135" s="284">
        <f t="shared" ref="C135:Q135" si="34">SUM(C122,C116,C97,C91,C85,C73,C61,C48,C42,C36,C24,C18,C12)</f>
        <v>2</v>
      </c>
      <c r="D135" s="284">
        <f t="shared" si="34"/>
        <v>4</v>
      </c>
      <c r="E135" s="284">
        <f t="shared" si="34"/>
        <v>6</v>
      </c>
      <c r="F135" s="284">
        <f t="shared" si="34"/>
        <v>16</v>
      </c>
      <c r="G135" s="284">
        <f t="shared" si="34"/>
        <v>16</v>
      </c>
      <c r="H135" s="284">
        <f t="shared" si="34"/>
        <v>32</v>
      </c>
      <c r="I135" s="284">
        <f t="shared" si="34"/>
        <v>66</v>
      </c>
      <c r="J135" s="284">
        <f t="shared" si="34"/>
        <v>45</v>
      </c>
      <c r="K135" s="284">
        <f t="shared" si="34"/>
        <v>111</v>
      </c>
      <c r="L135" s="284">
        <f t="shared" si="34"/>
        <v>27</v>
      </c>
      <c r="M135" s="284">
        <f t="shared" si="34"/>
        <v>24</v>
      </c>
      <c r="N135" s="284">
        <f t="shared" si="34"/>
        <v>51</v>
      </c>
      <c r="O135" s="284">
        <f t="shared" si="34"/>
        <v>18</v>
      </c>
      <c r="P135" s="284">
        <f t="shared" si="34"/>
        <v>13</v>
      </c>
      <c r="Q135" s="284">
        <f t="shared" si="34"/>
        <v>31</v>
      </c>
      <c r="R135" s="97" t="s">
        <v>20</v>
      </c>
      <c r="S135" s="778"/>
    </row>
    <row r="136" spans="1:19" ht="30" customHeight="1" thickBot="1" x14ac:dyDescent="0.3">
      <c r="A136" s="23"/>
      <c r="B136" s="243" t="s">
        <v>24</v>
      </c>
      <c r="C136" s="299">
        <f>SUM(C131:C135)</f>
        <v>1223.9999999999998</v>
      </c>
      <c r="D136" s="299">
        <f t="shared" ref="D136:Q136" si="35">SUM(D131:D135)</f>
        <v>1156.0000000000011</v>
      </c>
      <c r="E136" s="299">
        <f t="shared" si="35"/>
        <v>2380.0000000000009</v>
      </c>
      <c r="F136" s="299">
        <f t="shared" si="35"/>
        <v>3310</v>
      </c>
      <c r="G136" s="299">
        <f t="shared" si="35"/>
        <v>3596</v>
      </c>
      <c r="H136" s="299">
        <f t="shared" si="35"/>
        <v>6906</v>
      </c>
      <c r="I136" s="299">
        <f t="shared" si="35"/>
        <v>4054.9999999999991</v>
      </c>
      <c r="J136" s="299">
        <f t="shared" si="35"/>
        <v>4129.0000000000009</v>
      </c>
      <c r="K136" s="299">
        <f t="shared" si="35"/>
        <v>8184</v>
      </c>
      <c r="L136" s="299">
        <f t="shared" si="35"/>
        <v>4328.9999999999991</v>
      </c>
      <c r="M136" s="299">
        <f t="shared" si="35"/>
        <v>4112.0000000000009</v>
      </c>
      <c r="N136" s="299">
        <f t="shared" si="35"/>
        <v>8441</v>
      </c>
      <c r="O136" s="299">
        <f t="shared" si="35"/>
        <v>4068.0000000000009</v>
      </c>
      <c r="P136" s="299">
        <f t="shared" si="35"/>
        <v>4069.0000000000005</v>
      </c>
      <c r="Q136" s="299">
        <f t="shared" si="35"/>
        <v>8137.0000000000018</v>
      </c>
      <c r="R136" s="580" t="s">
        <v>379</v>
      </c>
      <c r="S136" s="244"/>
    </row>
    <row r="137" spans="1:19" ht="15" thickTop="1" x14ac:dyDescent="0.2"/>
    <row r="139" spans="1:19" x14ac:dyDescent="0.2">
      <c r="C139" s="87">
        <f>C136-C124</f>
        <v>0</v>
      </c>
      <c r="D139" s="87">
        <f t="shared" ref="D139:Q139" si="36">D136-D124</f>
        <v>0</v>
      </c>
      <c r="E139" s="87">
        <f t="shared" si="36"/>
        <v>0</v>
      </c>
      <c r="F139" s="87">
        <f t="shared" si="36"/>
        <v>0</v>
      </c>
      <c r="G139" s="87">
        <f t="shared" si="36"/>
        <v>0</v>
      </c>
      <c r="H139" s="87">
        <f t="shared" si="36"/>
        <v>0</v>
      </c>
      <c r="I139" s="87">
        <f t="shared" si="36"/>
        <v>0</v>
      </c>
      <c r="J139" s="87">
        <f t="shared" si="36"/>
        <v>0</v>
      </c>
      <c r="K139" s="87">
        <f t="shared" si="36"/>
        <v>0</v>
      </c>
      <c r="L139" s="87">
        <f t="shared" si="36"/>
        <v>0</v>
      </c>
      <c r="M139" s="87">
        <f t="shared" si="36"/>
        <v>0</v>
      </c>
      <c r="N139" s="87">
        <f t="shared" si="36"/>
        <v>0</v>
      </c>
      <c r="O139" s="87">
        <f t="shared" si="36"/>
        <v>0</v>
      </c>
      <c r="P139" s="87">
        <f t="shared" si="36"/>
        <v>0</v>
      </c>
      <c r="Q139" s="87">
        <f t="shared" si="36"/>
        <v>0</v>
      </c>
    </row>
    <row r="145" spans="3:5" x14ac:dyDescent="0.2">
      <c r="C145" s="87">
        <f>SUM(C124,F124,I124,L124,O124)</f>
        <v>16986</v>
      </c>
      <c r="D145" s="87">
        <f>SUM(D124,G124,J124,M124,P124)</f>
        <v>17062.000000000004</v>
      </c>
      <c r="E145" s="87">
        <f>SUM(C145:D145)</f>
        <v>34048</v>
      </c>
    </row>
  </sheetData>
  <mergeCells count="84">
    <mergeCell ref="A118:A123"/>
    <mergeCell ref="S118:S123"/>
    <mergeCell ref="A28:A31"/>
    <mergeCell ref="B28:B31"/>
    <mergeCell ref="C28:Q28"/>
    <mergeCell ref="R28:R31"/>
    <mergeCell ref="S28:S31"/>
    <mergeCell ref="C29:E29"/>
    <mergeCell ref="F29:H29"/>
    <mergeCell ref="I29:K29"/>
    <mergeCell ref="L29:N29"/>
    <mergeCell ref="O29:Q29"/>
    <mergeCell ref="A53:A56"/>
    <mergeCell ref="B53:B56"/>
    <mergeCell ref="C53:Q53"/>
    <mergeCell ref="R53:R56"/>
    <mergeCell ref="A93:A98"/>
    <mergeCell ref="S93:S98"/>
    <mergeCell ref="A106:A111"/>
    <mergeCell ref="S106:S111"/>
    <mergeCell ref="A112:A117"/>
    <mergeCell ref="S112:S117"/>
    <mergeCell ref="A102:A105"/>
    <mergeCell ref="B102:B105"/>
    <mergeCell ref="C102:Q102"/>
    <mergeCell ref="R102:R105"/>
    <mergeCell ref="S102:S105"/>
    <mergeCell ref="C103:E103"/>
    <mergeCell ref="F103:H103"/>
    <mergeCell ref="I103:K103"/>
    <mergeCell ref="L103:N103"/>
    <mergeCell ref="O103:Q103"/>
    <mergeCell ref="A69:A74"/>
    <mergeCell ref="S69:S74"/>
    <mergeCell ref="A81:A86"/>
    <mergeCell ref="S81:S86"/>
    <mergeCell ref="A87:A92"/>
    <mergeCell ref="S87:S92"/>
    <mergeCell ref="A77:A80"/>
    <mergeCell ref="B77:B80"/>
    <mergeCell ref="C77:Q77"/>
    <mergeCell ref="R77:R80"/>
    <mergeCell ref="S77:S80"/>
    <mergeCell ref="C78:E78"/>
    <mergeCell ref="F78:H78"/>
    <mergeCell ref="I78:K78"/>
    <mergeCell ref="L78:N78"/>
    <mergeCell ref="O78:Q78"/>
    <mergeCell ref="A44:A49"/>
    <mergeCell ref="S44:S49"/>
    <mergeCell ref="A57:A62"/>
    <mergeCell ref="S57:S62"/>
    <mergeCell ref="A63:A68"/>
    <mergeCell ref="S63:S68"/>
    <mergeCell ref="S53:S56"/>
    <mergeCell ref="C54:E54"/>
    <mergeCell ref="F54:H54"/>
    <mergeCell ref="I54:K54"/>
    <mergeCell ref="L54:N54"/>
    <mergeCell ref="O54:Q54"/>
    <mergeCell ref="A1:S1"/>
    <mergeCell ref="A2:S2"/>
    <mergeCell ref="S4:S7"/>
    <mergeCell ref="C5:E5"/>
    <mergeCell ref="F5:H5"/>
    <mergeCell ref="I5:K5"/>
    <mergeCell ref="L5:N5"/>
    <mergeCell ref="O5:Q5"/>
    <mergeCell ref="A131:A135"/>
    <mergeCell ref="S131:S135"/>
    <mergeCell ref="A4:A7"/>
    <mergeCell ref="B4:B7"/>
    <mergeCell ref="C4:Q4"/>
    <mergeCell ref="R4:R7"/>
    <mergeCell ref="A8:A13"/>
    <mergeCell ref="S8:S13"/>
    <mergeCell ref="A14:A19"/>
    <mergeCell ref="S14:S19"/>
    <mergeCell ref="A20:A25"/>
    <mergeCell ref="S20:S25"/>
    <mergeCell ref="A32:A37"/>
    <mergeCell ref="S32:S37"/>
    <mergeCell ref="A38:A43"/>
    <mergeCell ref="S38:S43"/>
  </mergeCells>
  <printOptions horizontalCentered="1"/>
  <pageMargins left="0.39370078740157483" right="0.39370078740157483" top="0.59055118110236227" bottom="0.39370078740157483" header="0.59055118110236227" footer="0.39370078740157483"/>
  <pageSetup paperSize="9" scale="70" firstPageNumber="20" orientation="landscape" horizontalDpi="300" verticalDpi="300" r:id="rId1"/>
  <rowBreaks count="2" manualBreakCount="2">
    <brk id="75" max="18" man="1"/>
    <brk id="100" max="18" man="1"/>
  </rowBreaks>
  <ignoredErrors>
    <ignoredError sqref="H13 Q13 E13 K13 N13" formula="1"/>
    <ignoredError sqref="C25:D25 F25:G25 I25:J25 L25:M25 O25:Q25 C43:Q43" formulaRange="1"/>
    <ignoredError sqref="E25 H25 K25 N25" formula="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P134"/>
  <sheetViews>
    <sheetView rightToLeft="1" view="pageBreakPreview" zoomScale="80" zoomScaleSheetLayoutView="80" workbookViewId="0">
      <selection activeCell="E7" sqref="E7"/>
    </sheetView>
  </sheetViews>
  <sheetFormatPr defaultColWidth="9.125" defaultRowHeight="14.25" x14ac:dyDescent="0.2"/>
  <cols>
    <col min="1" max="1" width="9.75" style="100" customWidth="1"/>
    <col min="2" max="2" width="16.875" style="100" bestFit="1" customWidth="1"/>
    <col min="3" max="14" width="10.875" style="100" customWidth="1"/>
    <col min="15" max="15" width="27" style="100" customWidth="1"/>
    <col min="16" max="16" width="12.625" style="100" customWidth="1"/>
    <col min="17" max="16384" width="9.125" style="100"/>
  </cols>
  <sheetData>
    <row r="1" spans="1:16" ht="25.5" customHeight="1" x14ac:dyDescent="0.2">
      <c r="A1" s="803" t="s">
        <v>419</v>
      </c>
      <c r="B1" s="803"/>
      <c r="C1" s="803"/>
      <c r="D1" s="803"/>
      <c r="E1" s="803"/>
      <c r="F1" s="803"/>
      <c r="G1" s="803"/>
      <c r="H1" s="803"/>
      <c r="I1" s="803"/>
      <c r="J1" s="803"/>
      <c r="K1" s="803"/>
      <c r="L1" s="803"/>
      <c r="M1" s="803"/>
      <c r="N1" s="803"/>
      <c r="O1" s="803"/>
      <c r="P1" s="803"/>
    </row>
    <row r="2" spans="1:16" ht="32.25" customHeight="1" x14ac:dyDescent="0.2">
      <c r="A2" s="804" t="s">
        <v>450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</row>
    <row r="3" spans="1:16" s="226" customFormat="1" ht="24.75" customHeight="1" thickBot="1" x14ac:dyDescent="0.25">
      <c r="A3" s="502" t="s">
        <v>288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P3" s="503" t="s">
        <v>289</v>
      </c>
    </row>
    <row r="4" spans="1:16" ht="24" customHeight="1" thickTop="1" x14ac:dyDescent="0.2">
      <c r="A4" s="793" t="s">
        <v>42</v>
      </c>
      <c r="B4" s="796" t="s">
        <v>1</v>
      </c>
      <c r="C4" s="799" t="s">
        <v>117</v>
      </c>
      <c r="D4" s="799"/>
      <c r="E4" s="101"/>
      <c r="F4" s="799" t="s">
        <v>118</v>
      </c>
      <c r="G4" s="799"/>
      <c r="H4" s="799"/>
      <c r="I4" s="799" t="s">
        <v>119</v>
      </c>
      <c r="J4" s="799"/>
      <c r="K4" s="799"/>
      <c r="L4" s="796" t="s">
        <v>84</v>
      </c>
      <c r="M4" s="796"/>
      <c r="N4" s="796"/>
      <c r="O4" s="796" t="s">
        <v>6</v>
      </c>
      <c r="P4" s="793" t="s">
        <v>152</v>
      </c>
    </row>
    <row r="5" spans="1:16" ht="24" customHeight="1" thickBot="1" x14ac:dyDescent="0.25">
      <c r="A5" s="794"/>
      <c r="B5" s="797"/>
      <c r="C5" s="800" t="s">
        <v>120</v>
      </c>
      <c r="D5" s="800"/>
      <c r="E5" s="102"/>
      <c r="F5" s="800" t="s">
        <v>121</v>
      </c>
      <c r="G5" s="800"/>
      <c r="H5" s="800"/>
      <c r="I5" s="800" t="s">
        <v>122</v>
      </c>
      <c r="J5" s="800"/>
      <c r="K5" s="800"/>
      <c r="L5" s="800" t="s">
        <v>22</v>
      </c>
      <c r="M5" s="800"/>
      <c r="N5" s="800"/>
      <c r="O5" s="797"/>
      <c r="P5" s="794"/>
    </row>
    <row r="6" spans="1:16" ht="24" customHeight="1" thickBot="1" x14ac:dyDescent="0.25">
      <c r="A6" s="794"/>
      <c r="B6" s="797"/>
      <c r="C6" s="325" t="s">
        <v>115</v>
      </c>
      <c r="D6" s="325" t="s">
        <v>116</v>
      </c>
      <c r="E6" s="325" t="s">
        <v>39</v>
      </c>
      <c r="F6" s="325" t="s">
        <v>115</v>
      </c>
      <c r="G6" s="325" t="s">
        <v>116</v>
      </c>
      <c r="H6" s="325" t="s">
        <v>39</v>
      </c>
      <c r="I6" s="325" t="s">
        <v>115</v>
      </c>
      <c r="J6" s="325" t="s">
        <v>116</v>
      </c>
      <c r="K6" s="325" t="s">
        <v>39</v>
      </c>
      <c r="L6" s="337" t="s">
        <v>115</v>
      </c>
      <c r="M6" s="337" t="s">
        <v>116</v>
      </c>
      <c r="N6" s="337" t="s">
        <v>39</v>
      </c>
      <c r="O6" s="797"/>
      <c r="P6" s="794"/>
    </row>
    <row r="7" spans="1:16" ht="22.5" customHeight="1" thickBot="1" x14ac:dyDescent="0.25">
      <c r="A7" s="795"/>
      <c r="B7" s="798"/>
      <c r="C7" s="325" t="s">
        <v>359</v>
      </c>
      <c r="D7" s="325" t="s">
        <v>360</v>
      </c>
      <c r="E7" s="325" t="s">
        <v>339</v>
      </c>
      <c r="F7" s="325" t="s">
        <v>359</v>
      </c>
      <c r="G7" s="325" t="s">
        <v>360</v>
      </c>
      <c r="H7" s="325" t="s">
        <v>339</v>
      </c>
      <c r="I7" s="325" t="s">
        <v>359</v>
      </c>
      <c r="J7" s="325" t="s">
        <v>360</v>
      </c>
      <c r="K7" s="325" t="s">
        <v>339</v>
      </c>
      <c r="L7" s="325" t="s">
        <v>359</v>
      </c>
      <c r="M7" s="325" t="s">
        <v>360</v>
      </c>
      <c r="N7" s="325" t="s">
        <v>339</v>
      </c>
      <c r="O7" s="798"/>
      <c r="P7" s="795"/>
    </row>
    <row r="8" spans="1:16" ht="30" customHeight="1" x14ac:dyDescent="0.2">
      <c r="A8" s="801" t="s">
        <v>10</v>
      </c>
      <c r="B8" s="103" t="s">
        <v>11</v>
      </c>
      <c r="C8" s="104">
        <v>93.000000000000014</v>
      </c>
      <c r="D8" s="104">
        <v>125.00000000000001</v>
      </c>
      <c r="E8" s="104">
        <f>SUM(C8:D8)</f>
        <v>218.00000000000003</v>
      </c>
      <c r="F8" s="104">
        <v>4</v>
      </c>
      <c r="G8" s="104">
        <v>22</v>
      </c>
      <c r="H8" s="104">
        <f>SUM(F8:G8)</f>
        <v>26</v>
      </c>
      <c r="I8" s="104">
        <v>247.99999999999997</v>
      </c>
      <c r="J8" s="104">
        <v>219</v>
      </c>
      <c r="K8" s="104">
        <f>SUM(I8:J8)</f>
        <v>467</v>
      </c>
      <c r="L8" s="104">
        <f t="shared" ref="L8:M12" si="0">SUM(C8,F8,I8)</f>
        <v>345</v>
      </c>
      <c r="M8" s="104">
        <f t="shared" si="0"/>
        <v>366</v>
      </c>
      <c r="N8" s="104">
        <f>SUM(L8:M8)</f>
        <v>711</v>
      </c>
      <c r="O8" s="105" t="s">
        <v>12</v>
      </c>
      <c r="P8" s="759" t="s">
        <v>310</v>
      </c>
    </row>
    <row r="9" spans="1:16" ht="30" customHeight="1" x14ac:dyDescent="0.2">
      <c r="A9" s="797"/>
      <c r="B9" s="103" t="s">
        <v>13</v>
      </c>
      <c r="C9" s="104">
        <v>0</v>
      </c>
      <c r="D9" s="104">
        <v>0</v>
      </c>
      <c r="E9" s="104">
        <f>SUM(C9:D9)</f>
        <v>0</v>
      </c>
      <c r="F9" s="104">
        <v>0</v>
      </c>
      <c r="G9" s="104">
        <v>0</v>
      </c>
      <c r="H9" s="104">
        <f>SUM(F9:G9)</f>
        <v>0</v>
      </c>
      <c r="I9" s="104">
        <v>0</v>
      </c>
      <c r="J9" s="104">
        <v>0</v>
      </c>
      <c r="K9" s="104">
        <f>SUM(I9:J9)</f>
        <v>0</v>
      </c>
      <c r="L9" s="104">
        <f t="shared" si="0"/>
        <v>0</v>
      </c>
      <c r="M9" s="104">
        <f t="shared" si="0"/>
        <v>0</v>
      </c>
      <c r="N9" s="104">
        <f>SUM(L9:M9)</f>
        <v>0</v>
      </c>
      <c r="O9" s="105" t="s">
        <v>309</v>
      </c>
      <c r="P9" s="751"/>
    </row>
    <row r="10" spans="1:16" ht="30" customHeight="1" x14ac:dyDescent="0.2">
      <c r="A10" s="797"/>
      <c r="B10" s="103" t="s">
        <v>123</v>
      </c>
      <c r="C10" s="104">
        <v>888.99999999999977</v>
      </c>
      <c r="D10" s="104">
        <v>770</v>
      </c>
      <c r="E10" s="104">
        <f>SUM(C10:D10)</f>
        <v>1658.9999999999998</v>
      </c>
      <c r="F10" s="104">
        <v>123.99999999999997</v>
      </c>
      <c r="G10" s="104">
        <v>105.99999999999999</v>
      </c>
      <c r="H10" s="104">
        <f>SUM(F10:G10)</f>
        <v>229.99999999999994</v>
      </c>
      <c r="I10" s="104">
        <v>461.00000000000006</v>
      </c>
      <c r="J10" s="104">
        <v>420.00000000000006</v>
      </c>
      <c r="K10" s="104">
        <f>SUM(I10:J10)</f>
        <v>881.00000000000011</v>
      </c>
      <c r="L10" s="104">
        <f t="shared" si="0"/>
        <v>1473.9999999999998</v>
      </c>
      <c r="M10" s="104">
        <f t="shared" si="0"/>
        <v>1296</v>
      </c>
      <c r="N10" s="104">
        <f>SUM(L10:M10)</f>
        <v>2770</v>
      </c>
      <c r="O10" s="105" t="s">
        <v>16</v>
      </c>
      <c r="P10" s="751"/>
    </row>
    <row r="11" spans="1:16" ht="30" customHeight="1" x14ac:dyDescent="0.2">
      <c r="A11" s="797"/>
      <c r="B11" s="103" t="s">
        <v>17</v>
      </c>
      <c r="C11" s="104">
        <v>0</v>
      </c>
      <c r="D11" s="104">
        <v>0</v>
      </c>
      <c r="E11" s="104">
        <f>SUM(C11:D11)</f>
        <v>0</v>
      </c>
      <c r="F11" s="104">
        <v>0</v>
      </c>
      <c r="G11" s="104">
        <v>0</v>
      </c>
      <c r="H11" s="104">
        <f>SUM(F11:G11)</f>
        <v>0</v>
      </c>
      <c r="I11" s="104">
        <v>0</v>
      </c>
      <c r="J11" s="104">
        <v>0</v>
      </c>
      <c r="K11" s="104">
        <f>SUM(I11:J11)</f>
        <v>0</v>
      </c>
      <c r="L11" s="104">
        <f t="shared" si="0"/>
        <v>0</v>
      </c>
      <c r="M11" s="104">
        <f t="shared" si="0"/>
        <v>0</v>
      </c>
      <c r="N11" s="104">
        <f>SUM(L11:M11)</f>
        <v>0</v>
      </c>
      <c r="O11" s="105" t="s">
        <v>18</v>
      </c>
      <c r="P11" s="751"/>
    </row>
    <row r="12" spans="1:16" ht="30" customHeight="1" x14ac:dyDescent="0.2">
      <c r="A12" s="797"/>
      <c r="B12" s="106" t="s">
        <v>19</v>
      </c>
      <c r="C12" s="107">
        <v>26</v>
      </c>
      <c r="D12" s="107">
        <v>22</v>
      </c>
      <c r="E12" s="104">
        <f>SUM(C12:D12)</f>
        <v>48</v>
      </c>
      <c r="F12" s="107">
        <v>3</v>
      </c>
      <c r="G12" s="107">
        <v>1</v>
      </c>
      <c r="H12" s="104">
        <f>SUM(F12:G12)</f>
        <v>4</v>
      </c>
      <c r="I12" s="107">
        <v>15</v>
      </c>
      <c r="J12" s="107">
        <v>10</v>
      </c>
      <c r="K12" s="104">
        <f>SUM(I12:J12)</f>
        <v>25</v>
      </c>
      <c r="L12" s="104">
        <f t="shared" si="0"/>
        <v>44</v>
      </c>
      <c r="M12" s="104">
        <f t="shared" si="0"/>
        <v>33</v>
      </c>
      <c r="N12" s="104">
        <f>SUM(L12:M12)</f>
        <v>77</v>
      </c>
      <c r="O12" s="108" t="s">
        <v>20</v>
      </c>
      <c r="P12" s="751"/>
    </row>
    <row r="13" spans="1:16" ht="30" customHeight="1" thickBot="1" x14ac:dyDescent="0.25">
      <c r="A13" s="798"/>
      <c r="B13" s="109" t="s">
        <v>21</v>
      </c>
      <c r="C13" s="110">
        <f>SUM(C8:C12)</f>
        <v>1007.9999999999998</v>
      </c>
      <c r="D13" s="110">
        <f t="shared" ref="D13:N13" si="1">SUM(D8:D12)</f>
        <v>917</v>
      </c>
      <c r="E13" s="110">
        <f t="shared" si="1"/>
        <v>1924.9999999999998</v>
      </c>
      <c r="F13" s="110">
        <f t="shared" si="1"/>
        <v>130.99999999999997</v>
      </c>
      <c r="G13" s="110">
        <f t="shared" si="1"/>
        <v>129</v>
      </c>
      <c r="H13" s="110">
        <f t="shared" si="1"/>
        <v>259.99999999999994</v>
      </c>
      <c r="I13" s="110">
        <f t="shared" si="1"/>
        <v>724</v>
      </c>
      <c r="J13" s="110">
        <f t="shared" si="1"/>
        <v>649</v>
      </c>
      <c r="K13" s="110">
        <f t="shared" si="1"/>
        <v>1373</v>
      </c>
      <c r="L13" s="110">
        <f t="shared" si="1"/>
        <v>1862.9999999999998</v>
      </c>
      <c r="M13" s="110">
        <f t="shared" si="1"/>
        <v>1695</v>
      </c>
      <c r="N13" s="110">
        <f t="shared" si="1"/>
        <v>3558</v>
      </c>
      <c r="O13" s="17" t="s">
        <v>311</v>
      </c>
      <c r="P13" s="752"/>
    </row>
    <row r="14" spans="1:16" ht="30" customHeight="1" x14ac:dyDescent="0.2">
      <c r="A14" s="801" t="s">
        <v>23</v>
      </c>
      <c r="B14" s="103" t="s">
        <v>11</v>
      </c>
      <c r="C14" s="104">
        <v>117</v>
      </c>
      <c r="D14" s="104">
        <v>95.999999999999986</v>
      </c>
      <c r="E14" s="104">
        <f t="shared" ref="E14:E24" si="2">SUM(C14:D14)</f>
        <v>213</v>
      </c>
      <c r="F14" s="104">
        <v>0</v>
      </c>
      <c r="G14" s="104">
        <v>0</v>
      </c>
      <c r="H14" s="104">
        <f>SUM(F14:G14)</f>
        <v>0</v>
      </c>
      <c r="I14" s="104">
        <v>0</v>
      </c>
      <c r="J14" s="104">
        <v>0</v>
      </c>
      <c r="K14" s="104">
        <f>SUM(I14:J14)</f>
        <v>0</v>
      </c>
      <c r="L14" s="104">
        <f t="shared" ref="L14:M18" si="3">SUM(C14,F14,I14)</f>
        <v>117</v>
      </c>
      <c r="M14" s="104">
        <f t="shared" si="3"/>
        <v>95.999999999999986</v>
      </c>
      <c r="N14" s="104">
        <f>SUM(L14:M14)</f>
        <v>213</v>
      </c>
      <c r="O14" s="105" t="s">
        <v>12</v>
      </c>
      <c r="P14" s="759" t="s">
        <v>155</v>
      </c>
    </row>
    <row r="15" spans="1:16" ht="30" customHeight="1" x14ac:dyDescent="0.2">
      <c r="A15" s="797"/>
      <c r="B15" s="103" t="s">
        <v>13</v>
      </c>
      <c r="C15" s="104">
        <v>0</v>
      </c>
      <c r="D15" s="104">
        <v>0</v>
      </c>
      <c r="E15" s="104">
        <f t="shared" si="2"/>
        <v>0</v>
      </c>
      <c r="F15" s="104">
        <v>0</v>
      </c>
      <c r="G15" s="104">
        <v>0</v>
      </c>
      <c r="H15" s="104">
        <f>SUM(F15:G15)</f>
        <v>0</v>
      </c>
      <c r="I15" s="104">
        <v>0</v>
      </c>
      <c r="J15" s="104">
        <v>0</v>
      </c>
      <c r="K15" s="104">
        <f>SUM(I15:J15)</f>
        <v>0</v>
      </c>
      <c r="L15" s="104">
        <f t="shared" si="3"/>
        <v>0</v>
      </c>
      <c r="M15" s="104">
        <f t="shared" si="3"/>
        <v>0</v>
      </c>
      <c r="N15" s="104">
        <f>SUM(L15:M15)</f>
        <v>0</v>
      </c>
      <c r="O15" s="105" t="s">
        <v>309</v>
      </c>
      <c r="P15" s="751"/>
    </row>
    <row r="16" spans="1:16" ht="30" customHeight="1" x14ac:dyDescent="0.2">
      <c r="A16" s="797"/>
      <c r="B16" s="103" t="s">
        <v>123</v>
      </c>
      <c r="C16" s="104">
        <v>249.00000000000003</v>
      </c>
      <c r="D16" s="104">
        <v>255.99999999999994</v>
      </c>
      <c r="E16" s="104">
        <f t="shared" si="2"/>
        <v>505</v>
      </c>
      <c r="F16" s="104">
        <v>8.9999999999999982</v>
      </c>
      <c r="G16" s="104">
        <v>16.999999999999996</v>
      </c>
      <c r="H16" s="104">
        <f>SUM(F16:G16)</f>
        <v>25.999999999999993</v>
      </c>
      <c r="I16" s="104">
        <v>8.0000000000000018</v>
      </c>
      <c r="J16" s="104">
        <v>3.0000000000000004</v>
      </c>
      <c r="K16" s="104">
        <f>SUM(I16:J16)</f>
        <v>11.000000000000002</v>
      </c>
      <c r="L16" s="104">
        <f t="shared" si="3"/>
        <v>266</v>
      </c>
      <c r="M16" s="104">
        <f t="shared" si="3"/>
        <v>275.99999999999994</v>
      </c>
      <c r="N16" s="104">
        <f>SUM(L16:M16)</f>
        <v>542</v>
      </c>
      <c r="O16" s="105" t="s">
        <v>16</v>
      </c>
      <c r="P16" s="751"/>
    </row>
    <row r="17" spans="1:16" ht="30" customHeight="1" x14ac:dyDescent="0.2">
      <c r="A17" s="797"/>
      <c r="B17" s="103" t="s">
        <v>17</v>
      </c>
      <c r="C17" s="104">
        <v>0</v>
      </c>
      <c r="D17" s="104">
        <v>0</v>
      </c>
      <c r="E17" s="104">
        <f t="shared" si="2"/>
        <v>0</v>
      </c>
      <c r="F17" s="104">
        <v>0</v>
      </c>
      <c r="G17" s="104">
        <v>0</v>
      </c>
      <c r="H17" s="104">
        <f>SUM(F17:G17)</f>
        <v>0</v>
      </c>
      <c r="I17" s="104">
        <v>0</v>
      </c>
      <c r="J17" s="104">
        <v>0</v>
      </c>
      <c r="K17" s="104">
        <f>SUM(I17:J17)</f>
        <v>0</v>
      </c>
      <c r="L17" s="104">
        <f t="shared" si="3"/>
        <v>0</v>
      </c>
      <c r="M17" s="104">
        <f t="shared" si="3"/>
        <v>0</v>
      </c>
      <c r="N17" s="104">
        <f>SUM(L17:M17)</f>
        <v>0</v>
      </c>
      <c r="O17" s="105" t="s">
        <v>18</v>
      </c>
      <c r="P17" s="751"/>
    </row>
    <row r="18" spans="1:16" ht="30" customHeight="1" x14ac:dyDescent="0.2">
      <c r="A18" s="797"/>
      <c r="B18" s="106" t="s">
        <v>19</v>
      </c>
      <c r="C18" s="107">
        <v>0</v>
      </c>
      <c r="D18" s="107">
        <v>0</v>
      </c>
      <c r="E18" s="104">
        <f t="shared" si="2"/>
        <v>0</v>
      </c>
      <c r="F18" s="107">
        <v>0</v>
      </c>
      <c r="G18" s="107">
        <v>0</v>
      </c>
      <c r="H18" s="104">
        <f>SUM(F18:G18)</f>
        <v>0</v>
      </c>
      <c r="I18" s="107">
        <v>0</v>
      </c>
      <c r="J18" s="107">
        <v>0</v>
      </c>
      <c r="K18" s="104">
        <f>SUM(I18:J18)</f>
        <v>0</v>
      </c>
      <c r="L18" s="104">
        <f t="shared" si="3"/>
        <v>0</v>
      </c>
      <c r="M18" s="104">
        <f t="shared" si="3"/>
        <v>0</v>
      </c>
      <c r="N18" s="104">
        <f>SUM(L18:M18)</f>
        <v>0</v>
      </c>
      <c r="O18" s="108" t="s">
        <v>20</v>
      </c>
      <c r="P18" s="751"/>
    </row>
    <row r="19" spans="1:16" ht="30" customHeight="1" thickBot="1" x14ac:dyDescent="0.25">
      <c r="A19" s="798"/>
      <c r="B19" s="109" t="s">
        <v>21</v>
      </c>
      <c r="C19" s="110">
        <f>SUM(C14:C18)</f>
        <v>366</v>
      </c>
      <c r="D19" s="110">
        <f t="shared" ref="D19:N19" si="4">SUM(D14:D18)</f>
        <v>351.99999999999994</v>
      </c>
      <c r="E19" s="107">
        <f t="shared" si="2"/>
        <v>718</v>
      </c>
      <c r="F19" s="110">
        <f t="shared" si="4"/>
        <v>8.9999999999999982</v>
      </c>
      <c r="G19" s="110">
        <f>SUM(G14:G18)</f>
        <v>16.999999999999996</v>
      </c>
      <c r="H19" s="110">
        <f t="shared" si="4"/>
        <v>25.999999999999993</v>
      </c>
      <c r="I19" s="110">
        <f t="shared" si="4"/>
        <v>8.0000000000000018</v>
      </c>
      <c r="J19" s="110">
        <f t="shared" si="4"/>
        <v>3.0000000000000004</v>
      </c>
      <c r="K19" s="110">
        <f t="shared" si="4"/>
        <v>11.000000000000002</v>
      </c>
      <c r="L19" s="110">
        <f t="shared" si="4"/>
        <v>383</v>
      </c>
      <c r="M19" s="110">
        <f t="shared" si="4"/>
        <v>371.99999999999994</v>
      </c>
      <c r="N19" s="110">
        <f t="shared" si="4"/>
        <v>755</v>
      </c>
      <c r="O19" s="17" t="s">
        <v>311</v>
      </c>
      <c r="P19" s="752"/>
    </row>
    <row r="20" spans="1:16" ht="30" customHeight="1" x14ac:dyDescent="0.2">
      <c r="A20" s="802" t="s">
        <v>25</v>
      </c>
      <c r="B20" s="103" t="s">
        <v>11</v>
      </c>
      <c r="C20" s="104">
        <v>12</v>
      </c>
      <c r="D20" s="104">
        <v>15</v>
      </c>
      <c r="E20" s="421">
        <f t="shared" si="2"/>
        <v>27</v>
      </c>
      <c r="F20" s="104">
        <v>0</v>
      </c>
      <c r="G20" s="104">
        <v>0</v>
      </c>
      <c r="H20" s="104">
        <f>SUM(F20:G20)</f>
        <v>0</v>
      </c>
      <c r="I20" s="104">
        <v>0</v>
      </c>
      <c r="J20" s="104">
        <v>0</v>
      </c>
      <c r="K20" s="104">
        <f>SUM(I20:J20)</f>
        <v>0</v>
      </c>
      <c r="L20" s="104">
        <f t="shared" ref="L20:M24" si="5">SUM(C20,F20,I20)</f>
        <v>12</v>
      </c>
      <c r="M20" s="104">
        <f t="shared" si="5"/>
        <v>15</v>
      </c>
      <c r="N20" s="104">
        <f>SUM(L20:M20)</f>
        <v>27</v>
      </c>
      <c r="O20" s="105" t="s">
        <v>12</v>
      </c>
      <c r="P20" s="759" t="s">
        <v>211</v>
      </c>
    </row>
    <row r="21" spans="1:16" ht="30" customHeight="1" x14ac:dyDescent="0.2">
      <c r="A21" s="794"/>
      <c r="B21" s="103" t="s">
        <v>13</v>
      </c>
      <c r="C21" s="104">
        <v>0</v>
      </c>
      <c r="D21" s="104">
        <v>0</v>
      </c>
      <c r="E21" s="104">
        <f t="shared" si="2"/>
        <v>0</v>
      </c>
      <c r="F21" s="104">
        <v>0</v>
      </c>
      <c r="G21" s="104">
        <v>0</v>
      </c>
      <c r="H21" s="104">
        <f>SUM(F21:G21)</f>
        <v>0</v>
      </c>
      <c r="I21" s="104">
        <v>0</v>
      </c>
      <c r="J21" s="104">
        <v>0</v>
      </c>
      <c r="K21" s="104">
        <f>SUM(I21:J21)</f>
        <v>0</v>
      </c>
      <c r="L21" s="104">
        <f t="shared" si="5"/>
        <v>0</v>
      </c>
      <c r="M21" s="104">
        <f t="shared" si="5"/>
        <v>0</v>
      </c>
      <c r="N21" s="104">
        <f>SUM(L21:M21)</f>
        <v>0</v>
      </c>
      <c r="O21" s="105" t="s">
        <v>309</v>
      </c>
      <c r="P21" s="751"/>
    </row>
    <row r="22" spans="1:16" ht="30" customHeight="1" x14ac:dyDescent="0.2">
      <c r="A22" s="794"/>
      <c r="B22" s="103" t="s">
        <v>123</v>
      </c>
      <c r="C22" s="104">
        <v>96</v>
      </c>
      <c r="D22" s="104">
        <v>71</v>
      </c>
      <c r="E22" s="104">
        <f t="shared" si="2"/>
        <v>167</v>
      </c>
      <c r="F22" s="104">
        <v>10</v>
      </c>
      <c r="G22" s="104">
        <v>11.000000000000002</v>
      </c>
      <c r="H22" s="104">
        <f>SUM(F22:G22)</f>
        <v>21</v>
      </c>
      <c r="I22" s="104">
        <v>20</v>
      </c>
      <c r="J22" s="104">
        <v>11.000000000000002</v>
      </c>
      <c r="K22" s="104">
        <f>SUM(I22:J22)</f>
        <v>31</v>
      </c>
      <c r="L22" s="104">
        <f t="shared" si="5"/>
        <v>126</v>
      </c>
      <c r="M22" s="104">
        <f t="shared" si="5"/>
        <v>93</v>
      </c>
      <c r="N22" s="104">
        <f>SUM(L22:M22)</f>
        <v>219</v>
      </c>
      <c r="O22" s="105" t="s">
        <v>16</v>
      </c>
      <c r="P22" s="751"/>
    </row>
    <row r="23" spans="1:16" ht="30" customHeight="1" x14ac:dyDescent="0.2">
      <c r="A23" s="794"/>
      <c r="B23" s="103" t="s">
        <v>17</v>
      </c>
      <c r="C23" s="104">
        <v>0</v>
      </c>
      <c r="D23" s="104">
        <v>0</v>
      </c>
      <c r="E23" s="104">
        <f t="shared" si="2"/>
        <v>0</v>
      </c>
      <c r="F23" s="104">
        <v>0</v>
      </c>
      <c r="G23" s="104">
        <v>0</v>
      </c>
      <c r="H23" s="104">
        <f>SUM(F23:G23)</f>
        <v>0</v>
      </c>
      <c r="I23" s="104">
        <v>0</v>
      </c>
      <c r="J23" s="104">
        <v>0</v>
      </c>
      <c r="K23" s="104">
        <f>SUM(I23:J23)</f>
        <v>0</v>
      </c>
      <c r="L23" s="104">
        <f t="shared" si="5"/>
        <v>0</v>
      </c>
      <c r="M23" s="104">
        <f t="shared" si="5"/>
        <v>0</v>
      </c>
      <c r="N23" s="104">
        <f>SUM(L23:M23)</f>
        <v>0</v>
      </c>
      <c r="O23" s="105" t="s">
        <v>18</v>
      </c>
      <c r="P23" s="751"/>
    </row>
    <row r="24" spans="1:16" ht="30" customHeight="1" x14ac:dyDescent="0.2">
      <c r="A24" s="794"/>
      <c r="B24" s="106" t="s">
        <v>19</v>
      </c>
      <c r="C24" s="107">
        <v>0</v>
      </c>
      <c r="D24" s="107">
        <v>0</v>
      </c>
      <c r="E24" s="104">
        <f t="shared" si="2"/>
        <v>0</v>
      </c>
      <c r="F24" s="107">
        <v>0</v>
      </c>
      <c r="G24" s="107">
        <v>0</v>
      </c>
      <c r="H24" s="104">
        <f>SUM(F24:G24)</f>
        <v>0</v>
      </c>
      <c r="I24" s="107">
        <v>0</v>
      </c>
      <c r="J24" s="107">
        <v>0</v>
      </c>
      <c r="K24" s="104">
        <f>SUM(I24:J24)</f>
        <v>0</v>
      </c>
      <c r="L24" s="104">
        <f t="shared" si="5"/>
        <v>0</v>
      </c>
      <c r="M24" s="104">
        <f t="shared" si="5"/>
        <v>0</v>
      </c>
      <c r="N24" s="104">
        <f>SUM(L24:M24)</f>
        <v>0</v>
      </c>
      <c r="O24" s="108" t="s">
        <v>20</v>
      </c>
      <c r="P24" s="751"/>
    </row>
    <row r="25" spans="1:16" ht="30" customHeight="1" thickBot="1" x14ac:dyDescent="0.25">
      <c r="A25" s="795"/>
      <c r="B25" s="109" t="s">
        <v>21</v>
      </c>
      <c r="C25" s="110">
        <f>SUM(C20:C24)</f>
        <v>108</v>
      </c>
      <c r="D25" s="110">
        <f t="shared" ref="D25:N25" si="6">SUM(D20:D24)</f>
        <v>86</v>
      </c>
      <c r="E25" s="110">
        <f t="shared" si="6"/>
        <v>194</v>
      </c>
      <c r="F25" s="110">
        <f t="shared" si="6"/>
        <v>10</v>
      </c>
      <c r="G25" s="110">
        <f t="shared" si="6"/>
        <v>11.000000000000002</v>
      </c>
      <c r="H25" s="110">
        <f t="shared" si="6"/>
        <v>21</v>
      </c>
      <c r="I25" s="110">
        <f t="shared" si="6"/>
        <v>20</v>
      </c>
      <c r="J25" s="110">
        <f t="shared" si="6"/>
        <v>11.000000000000002</v>
      </c>
      <c r="K25" s="110">
        <f t="shared" si="6"/>
        <v>31</v>
      </c>
      <c r="L25" s="110">
        <f t="shared" si="6"/>
        <v>138</v>
      </c>
      <c r="M25" s="110">
        <f t="shared" si="6"/>
        <v>108</v>
      </c>
      <c r="N25" s="110">
        <f t="shared" si="6"/>
        <v>246</v>
      </c>
      <c r="O25" s="17" t="s">
        <v>311</v>
      </c>
      <c r="P25" s="752"/>
    </row>
    <row r="26" spans="1:16" ht="30" customHeight="1" x14ac:dyDescent="0.2">
      <c r="A26" s="393"/>
      <c r="B26" s="416"/>
      <c r="C26" s="422"/>
      <c r="D26" s="422"/>
      <c r="E26" s="422"/>
      <c r="F26" s="422"/>
      <c r="G26" s="422"/>
      <c r="H26" s="422"/>
      <c r="I26" s="422"/>
      <c r="J26" s="422"/>
      <c r="K26" s="422"/>
      <c r="L26" s="422"/>
      <c r="M26" s="422"/>
      <c r="N26" s="422"/>
      <c r="O26" s="408"/>
      <c r="P26" s="385"/>
    </row>
    <row r="27" spans="1:16" ht="30" customHeight="1" x14ac:dyDescent="0.2">
      <c r="A27" s="393"/>
      <c r="B27" s="416"/>
      <c r="C27" s="422"/>
      <c r="D27" s="422"/>
      <c r="E27" s="422"/>
      <c r="F27" s="422"/>
      <c r="G27" s="422"/>
      <c r="H27" s="422"/>
      <c r="I27" s="422"/>
      <c r="J27" s="422"/>
      <c r="K27" s="422"/>
      <c r="L27" s="422"/>
      <c r="M27" s="422"/>
      <c r="N27" s="422"/>
      <c r="O27" s="408"/>
      <c r="P27" s="385"/>
    </row>
    <row r="28" spans="1:16" ht="30" customHeight="1" x14ac:dyDescent="0.2">
      <c r="A28" s="393"/>
      <c r="B28" s="416"/>
      <c r="C28" s="422"/>
      <c r="D28" s="422"/>
      <c r="E28" s="422"/>
      <c r="F28" s="422"/>
      <c r="G28" s="422"/>
      <c r="H28" s="422"/>
      <c r="I28" s="422"/>
      <c r="J28" s="422"/>
      <c r="K28" s="422"/>
      <c r="L28" s="422"/>
      <c r="M28" s="422"/>
      <c r="N28" s="422"/>
      <c r="O28" s="408"/>
      <c r="P28" s="385"/>
    </row>
    <row r="29" spans="1:16" ht="30" customHeight="1" thickBot="1" x14ac:dyDescent="0.25">
      <c r="A29" s="502" t="s">
        <v>416</v>
      </c>
      <c r="B29" s="416"/>
      <c r="C29" s="422"/>
      <c r="D29" s="422"/>
      <c r="E29" s="422"/>
      <c r="F29" s="422"/>
      <c r="G29" s="422"/>
      <c r="H29" s="422"/>
      <c r="I29" s="422"/>
      <c r="J29" s="422"/>
      <c r="K29" s="422"/>
      <c r="L29" s="422"/>
      <c r="M29" s="422"/>
      <c r="N29" s="422"/>
      <c r="O29" s="408"/>
      <c r="P29" s="503" t="s">
        <v>418</v>
      </c>
    </row>
    <row r="30" spans="1:16" ht="30" customHeight="1" thickTop="1" x14ac:dyDescent="0.2">
      <c r="A30" s="793" t="s">
        <v>42</v>
      </c>
      <c r="B30" s="796" t="s">
        <v>1</v>
      </c>
      <c r="C30" s="799" t="s">
        <v>117</v>
      </c>
      <c r="D30" s="799"/>
      <c r="E30" s="394"/>
      <c r="F30" s="799" t="s">
        <v>118</v>
      </c>
      <c r="G30" s="799"/>
      <c r="H30" s="799"/>
      <c r="I30" s="799" t="s">
        <v>119</v>
      </c>
      <c r="J30" s="799"/>
      <c r="K30" s="799"/>
      <c r="L30" s="796" t="s">
        <v>84</v>
      </c>
      <c r="M30" s="796"/>
      <c r="N30" s="796"/>
      <c r="O30" s="796" t="s">
        <v>6</v>
      </c>
      <c r="P30" s="793" t="s">
        <v>152</v>
      </c>
    </row>
    <row r="31" spans="1:16" ht="30" customHeight="1" thickBot="1" x14ac:dyDescent="0.25">
      <c r="A31" s="794"/>
      <c r="B31" s="797"/>
      <c r="C31" s="800" t="s">
        <v>120</v>
      </c>
      <c r="D31" s="800"/>
      <c r="E31" s="395"/>
      <c r="F31" s="800" t="s">
        <v>121</v>
      </c>
      <c r="G31" s="800"/>
      <c r="H31" s="800"/>
      <c r="I31" s="800" t="s">
        <v>122</v>
      </c>
      <c r="J31" s="800"/>
      <c r="K31" s="800"/>
      <c r="L31" s="800" t="s">
        <v>22</v>
      </c>
      <c r="M31" s="800"/>
      <c r="N31" s="800"/>
      <c r="O31" s="797"/>
      <c r="P31" s="794"/>
    </row>
    <row r="32" spans="1:16" ht="30" customHeight="1" thickBot="1" x14ac:dyDescent="0.25">
      <c r="A32" s="794"/>
      <c r="B32" s="797"/>
      <c r="C32" s="392" t="s">
        <v>115</v>
      </c>
      <c r="D32" s="392" t="s">
        <v>116</v>
      </c>
      <c r="E32" s="392" t="s">
        <v>39</v>
      </c>
      <c r="F32" s="392" t="s">
        <v>115</v>
      </c>
      <c r="G32" s="392" t="s">
        <v>116</v>
      </c>
      <c r="H32" s="392" t="s">
        <v>39</v>
      </c>
      <c r="I32" s="392" t="s">
        <v>115</v>
      </c>
      <c r="J32" s="392" t="s">
        <v>116</v>
      </c>
      <c r="K32" s="392" t="s">
        <v>39</v>
      </c>
      <c r="L32" s="337" t="s">
        <v>115</v>
      </c>
      <c r="M32" s="337" t="s">
        <v>116</v>
      </c>
      <c r="N32" s="337" t="s">
        <v>39</v>
      </c>
      <c r="O32" s="797"/>
      <c r="P32" s="794"/>
    </row>
    <row r="33" spans="1:16" ht="30" customHeight="1" thickBot="1" x14ac:dyDescent="0.25">
      <c r="A33" s="795"/>
      <c r="B33" s="798"/>
      <c r="C33" s="392" t="s">
        <v>359</v>
      </c>
      <c r="D33" s="392" t="s">
        <v>360</v>
      </c>
      <c r="E33" s="392" t="s">
        <v>339</v>
      </c>
      <c r="F33" s="392" t="s">
        <v>359</v>
      </c>
      <c r="G33" s="392" t="s">
        <v>360</v>
      </c>
      <c r="H33" s="392" t="s">
        <v>339</v>
      </c>
      <c r="I33" s="392" t="s">
        <v>359</v>
      </c>
      <c r="J33" s="392" t="s">
        <v>360</v>
      </c>
      <c r="K33" s="392" t="s">
        <v>339</v>
      </c>
      <c r="L33" s="392" t="s">
        <v>359</v>
      </c>
      <c r="M33" s="392" t="s">
        <v>360</v>
      </c>
      <c r="N33" s="392" t="s">
        <v>339</v>
      </c>
      <c r="O33" s="798"/>
      <c r="P33" s="795"/>
    </row>
    <row r="34" spans="1:16" ht="30" customHeight="1" x14ac:dyDescent="0.2">
      <c r="A34" s="802" t="s">
        <v>72</v>
      </c>
      <c r="B34" s="103" t="s">
        <v>11</v>
      </c>
      <c r="C34" s="104">
        <v>25</v>
      </c>
      <c r="D34" s="104">
        <v>25</v>
      </c>
      <c r="E34" s="104">
        <f>SUM(C34:D34)</f>
        <v>50</v>
      </c>
      <c r="F34" s="104">
        <v>0</v>
      </c>
      <c r="G34" s="104">
        <v>0</v>
      </c>
      <c r="H34" s="104">
        <f>SUM(F34:G34)</f>
        <v>0</v>
      </c>
      <c r="I34" s="104">
        <v>0</v>
      </c>
      <c r="J34" s="104">
        <v>0</v>
      </c>
      <c r="K34" s="104">
        <f>SUM(I34:J34)</f>
        <v>0</v>
      </c>
      <c r="L34" s="104">
        <f t="shared" ref="L34:M38" si="7">SUM(C34,F34,I34)</f>
        <v>25</v>
      </c>
      <c r="M34" s="104">
        <f t="shared" si="7"/>
        <v>25</v>
      </c>
      <c r="N34" s="104">
        <f>SUM(L34:M34)</f>
        <v>50</v>
      </c>
      <c r="O34" s="105" t="s">
        <v>12</v>
      </c>
      <c r="P34" s="759" t="s">
        <v>157</v>
      </c>
    </row>
    <row r="35" spans="1:16" ht="30" customHeight="1" x14ac:dyDescent="0.2">
      <c r="A35" s="794"/>
      <c r="B35" s="103" t="s">
        <v>13</v>
      </c>
      <c r="C35" s="104">
        <v>0</v>
      </c>
      <c r="D35" s="104">
        <v>0</v>
      </c>
      <c r="E35" s="104">
        <f>SUM(C35:D35)</f>
        <v>0</v>
      </c>
      <c r="F35" s="104">
        <v>0</v>
      </c>
      <c r="G35" s="104">
        <v>0</v>
      </c>
      <c r="H35" s="104">
        <f>SUM(F35:G35)</f>
        <v>0</v>
      </c>
      <c r="I35" s="104">
        <v>0</v>
      </c>
      <c r="J35" s="104">
        <v>0</v>
      </c>
      <c r="K35" s="104">
        <f>SUM(I35:J35)</f>
        <v>0</v>
      </c>
      <c r="L35" s="104">
        <f t="shared" si="7"/>
        <v>0</v>
      </c>
      <c r="M35" s="104">
        <f t="shared" si="7"/>
        <v>0</v>
      </c>
      <c r="N35" s="104">
        <f>SUM(L35:M35)</f>
        <v>0</v>
      </c>
      <c r="O35" s="105" t="s">
        <v>309</v>
      </c>
      <c r="P35" s="751"/>
    </row>
    <row r="36" spans="1:16" ht="30" customHeight="1" x14ac:dyDescent="0.2">
      <c r="A36" s="794"/>
      <c r="B36" s="103" t="s">
        <v>123</v>
      </c>
      <c r="C36" s="104">
        <v>0</v>
      </c>
      <c r="D36" s="104">
        <v>0</v>
      </c>
      <c r="E36" s="104">
        <f>SUM(C36:D36)</f>
        <v>0</v>
      </c>
      <c r="F36" s="104">
        <v>0</v>
      </c>
      <c r="G36" s="104">
        <v>0</v>
      </c>
      <c r="H36" s="104">
        <f>SUM(F36:G36)</f>
        <v>0</v>
      </c>
      <c r="I36" s="104">
        <v>12</v>
      </c>
      <c r="J36" s="104">
        <v>13</v>
      </c>
      <c r="K36" s="104">
        <f>SUM(I36:J36)</f>
        <v>25</v>
      </c>
      <c r="L36" s="104">
        <f t="shared" si="7"/>
        <v>12</v>
      </c>
      <c r="M36" s="104">
        <f t="shared" si="7"/>
        <v>13</v>
      </c>
      <c r="N36" s="104">
        <f>SUM(L36:M36)</f>
        <v>25</v>
      </c>
      <c r="O36" s="105" t="s">
        <v>16</v>
      </c>
      <c r="P36" s="751"/>
    </row>
    <row r="37" spans="1:16" ht="30" customHeight="1" x14ac:dyDescent="0.2">
      <c r="A37" s="794"/>
      <c r="B37" s="103" t="s">
        <v>17</v>
      </c>
      <c r="C37" s="104">
        <v>0</v>
      </c>
      <c r="D37" s="104">
        <v>0</v>
      </c>
      <c r="E37" s="104">
        <f>SUM(C37:D37)</f>
        <v>0</v>
      </c>
      <c r="F37" s="104">
        <v>0</v>
      </c>
      <c r="G37" s="104">
        <v>0</v>
      </c>
      <c r="H37" s="104">
        <f>SUM(F37:G37)</f>
        <v>0</v>
      </c>
      <c r="I37" s="104">
        <v>0</v>
      </c>
      <c r="J37" s="104">
        <v>0</v>
      </c>
      <c r="K37" s="104">
        <f>SUM(I37:J37)</f>
        <v>0</v>
      </c>
      <c r="L37" s="104">
        <f t="shared" si="7"/>
        <v>0</v>
      </c>
      <c r="M37" s="104">
        <f t="shared" si="7"/>
        <v>0</v>
      </c>
      <c r="N37" s="104">
        <f>SUM(L37:M37)</f>
        <v>0</v>
      </c>
      <c r="O37" s="105" t="s">
        <v>18</v>
      </c>
      <c r="P37" s="751"/>
    </row>
    <row r="38" spans="1:16" ht="30" customHeight="1" x14ac:dyDescent="0.2">
      <c r="A38" s="794"/>
      <c r="B38" s="106" t="s">
        <v>19</v>
      </c>
      <c r="C38" s="107">
        <v>0</v>
      </c>
      <c r="D38" s="107">
        <v>0</v>
      </c>
      <c r="E38" s="104">
        <f>SUM(C38:D38)</f>
        <v>0</v>
      </c>
      <c r="F38" s="107">
        <v>0</v>
      </c>
      <c r="G38" s="107">
        <v>0</v>
      </c>
      <c r="H38" s="104">
        <f>SUM(F38:G38)</f>
        <v>0</v>
      </c>
      <c r="I38" s="107">
        <v>0</v>
      </c>
      <c r="J38" s="107">
        <v>0</v>
      </c>
      <c r="K38" s="104">
        <f>SUM(I38:J38)</f>
        <v>0</v>
      </c>
      <c r="L38" s="104">
        <f t="shared" si="7"/>
        <v>0</v>
      </c>
      <c r="M38" s="104">
        <f t="shared" si="7"/>
        <v>0</v>
      </c>
      <c r="N38" s="104">
        <f>SUM(L38:M38)</f>
        <v>0</v>
      </c>
      <c r="O38" s="108" t="s">
        <v>20</v>
      </c>
      <c r="P38" s="751"/>
    </row>
    <row r="39" spans="1:16" ht="30" customHeight="1" thickBot="1" x14ac:dyDescent="0.25">
      <c r="A39" s="795"/>
      <c r="B39" s="109" t="s">
        <v>21</v>
      </c>
      <c r="C39" s="110">
        <f>SUM(C34:C38)</f>
        <v>25</v>
      </c>
      <c r="D39" s="110">
        <f t="shared" ref="D39:N39" si="8">SUM(D34:D38)</f>
        <v>25</v>
      </c>
      <c r="E39" s="110">
        <f t="shared" si="8"/>
        <v>50</v>
      </c>
      <c r="F39" s="110">
        <f t="shared" si="8"/>
        <v>0</v>
      </c>
      <c r="G39" s="110">
        <f t="shared" si="8"/>
        <v>0</v>
      </c>
      <c r="H39" s="110">
        <f t="shared" si="8"/>
        <v>0</v>
      </c>
      <c r="I39" s="110">
        <f t="shared" si="8"/>
        <v>12</v>
      </c>
      <c r="J39" s="110">
        <f t="shared" si="8"/>
        <v>13</v>
      </c>
      <c r="K39" s="110">
        <f t="shared" si="8"/>
        <v>25</v>
      </c>
      <c r="L39" s="110">
        <f t="shared" si="8"/>
        <v>37</v>
      </c>
      <c r="M39" s="110">
        <f t="shared" si="8"/>
        <v>38</v>
      </c>
      <c r="N39" s="110">
        <f t="shared" si="8"/>
        <v>75</v>
      </c>
      <c r="O39" s="17" t="s">
        <v>311</v>
      </c>
      <c r="P39" s="752"/>
    </row>
    <row r="40" spans="1:16" ht="30" customHeight="1" x14ac:dyDescent="0.2">
      <c r="A40" s="794" t="s">
        <v>27</v>
      </c>
      <c r="B40" s="103" t="s">
        <v>11</v>
      </c>
      <c r="C40" s="104">
        <v>1429.0000000000002</v>
      </c>
      <c r="D40" s="104">
        <v>1234</v>
      </c>
      <c r="E40" s="104">
        <f>SUM(C40:D40)</f>
        <v>2663</v>
      </c>
      <c r="F40" s="104">
        <v>223</v>
      </c>
      <c r="G40" s="104">
        <v>193.99999999999986</v>
      </c>
      <c r="H40" s="104">
        <f>SUM(F40:G40)</f>
        <v>416.99999999999989</v>
      </c>
      <c r="I40" s="104">
        <v>177.99999999999997</v>
      </c>
      <c r="J40" s="104">
        <v>178.00000000000006</v>
      </c>
      <c r="K40" s="104">
        <f>SUM(I40:J40)</f>
        <v>356</v>
      </c>
      <c r="L40" s="104">
        <f t="shared" ref="L40:M44" si="9">SUM(C40,F40,I40)</f>
        <v>1830.0000000000002</v>
      </c>
      <c r="M40" s="104">
        <f t="shared" si="9"/>
        <v>1605.9999999999998</v>
      </c>
      <c r="N40" s="104">
        <f>SUM(L40:M40)</f>
        <v>3436</v>
      </c>
      <c r="O40" s="105" t="s">
        <v>12</v>
      </c>
      <c r="P40" s="759" t="s">
        <v>158</v>
      </c>
    </row>
    <row r="41" spans="1:16" ht="30" customHeight="1" x14ac:dyDescent="0.2">
      <c r="A41" s="794"/>
      <c r="B41" s="103" t="s">
        <v>13</v>
      </c>
      <c r="C41" s="104">
        <v>0</v>
      </c>
      <c r="D41" s="104">
        <v>0</v>
      </c>
      <c r="E41" s="104">
        <f>SUM(C41:D41)</f>
        <v>0</v>
      </c>
      <c r="F41" s="104">
        <v>0</v>
      </c>
      <c r="G41" s="104">
        <v>0</v>
      </c>
      <c r="H41" s="104">
        <f>SUM(F41:G41)</f>
        <v>0</v>
      </c>
      <c r="I41" s="104">
        <v>0</v>
      </c>
      <c r="J41" s="104">
        <v>0</v>
      </c>
      <c r="K41" s="104">
        <f>SUM(I41:J41)</f>
        <v>0</v>
      </c>
      <c r="L41" s="104">
        <f t="shared" si="9"/>
        <v>0</v>
      </c>
      <c r="M41" s="104">
        <f t="shared" si="9"/>
        <v>0</v>
      </c>
      <c r="N41" s="104">
        <f>SUM(L41:M41)</f>
        <v>0</v>
      </c>
      <c r="O41" s="105" t="s">
        <v>309</v>
      </c>
      <c r="P41" s="751"/>
    </row>
    <row r="42" spans="1:16" ht="30" customHeight="1" x14ac:dyDescent="0.2">
      <c r="A42" s="794"/>
      <c r="B42" s="103" t="s">
        <v>123</v>
      </c>
      <c r="C42" s="104">
        <v>5423.0000000000027</v>
      </c>
      <c r="D42" s="104">
        <v>6244.9999999999927</v>
      </c>
      <c r="E42" s="104">
        <f>SUM(C42:D42)</f>
        <v>11667.999999999996</v>
      </c>
      <c r="F42" s="104">
        <v>1144</v>
      </c>
      <c r="G42" s="104">
        <v>1111.0000000000007</v>
      </c>
      <c r="H42" s="104">
        <f>SUM(F42:G42)</f>
        <v>2255.0000000000009</v>
      </c>
      <c r="I42" s="104">
        <v>1951.9999999999991</v>
      </c>
      <c r="J42" s="104">
        <v>2011.000000000002</v>
      </c>
      <c r="K42" s="104">
        <f>SUM(I42:J42)</f>
        <v>3963.0000000000009</v>
      </c>
      <c r="L42" s="104">
        <f t="shared" si="9"/>
        <v>8519.0000000000018</v>
      </c>
      <c r="M42" s="104">
        <f t="shared" si="9"/>
        <v>9366.9999999999964</v>
      </c>
      <c r="N42" s="104">
        <f>SUM(L42:M42)</f>
        <v>17886</v>
      </c>
      <c r="O42" s="105" t="s">
        <v>16</v>
      </c>
      <c r="P42" s="751"/>
    </row>
    <row r="43" spans="1:16" ht="30" customHeight="1" x14ac:dyDescent="0.2">
      <c r="A43" s="794"/>
      <c r="B43" s="103" t="s">
        <v>17</v>
      </c>
      <c r="C43" s="104">
        <v>0</v>
      </c>
      <c r="D43" s="104">
        <v>0</v>
      </c>
      <c r="E43" s="104">
        <f>SUM(C43:D43)</f>
        <v>0</v>
      </c>
      <c r="F43" s="104">
        <v>0</v>
      </c>
      <c r="G43" s="104">
        <v>0</v>
      </c>
      <c r="H43" s="104">
        <f>SUM(F43:G43)</f>
        <v>0</v>
      </c>
      <c r="I43" s="104">
        <v>0</v>
      </c>
      <c r="J43" s="104">
        <v>0</v>
      </c>
      <c r="K43" s="104">
        <f>SUM(I43:J43)</f>
        <v>0</v>
      </c>
      <c r="L43" s="104">
        <f t="shared" si="9"/>
        <v>0</v>
      </c>
      <c r="M43" s="104">
        <f t="shared" si="9"/>
        <v>0</v>
      </c>
      <c r="N43" s="104">
        <f>SUM(L43:M43)</f>
        <v>0</v>
      </c>
      <c r="O43" s="105" t="s">
        <v>18</v>
      </c>
      <c r="P43" s="751"/>
    </row>
    <row r="44" spans="1:16" ht="30" customHeight="1" x14ac:dyDescent="0.2">
      <c r="A44" s="794"/>
      <c r="B44" s="106" t="s">
        <v>19</v>
      </c>
      <c r="C44" s="107">
        <v>0</v>
      </c>
      <c r="D44" s="107">
        <v>0</v>
      </c>
      <c r="E44" s="104">
        <f>SUM(C44:D44)</f>
        <v>0</v>
      </c>
      <c r="F44" s="107">
        <v>0</v>
      </c>
      <c r="G44" s="107">
        <v>0</v>
      </c>
      <c r="H44" s="104">
        <f>SUM(F44:G44)</f>
        <v>0</v>
      </c>
      <c r="I44" s="107">
        <v>0</v>
      </c>
      <c r="J44" s="107">
        <v>0</v>
      </c>
      <c r="K44" s="104">
        <f>SUM(I44:J44)</f>
        <v>0</v>
      </c>
      <c r="L44" s="104">
        <f t="shared" si="9"/>
        <v>0</v>
      </c>
      <c r="M44" s="104">
        <f t="shared" si="9"/>
        <v>0</v>
      </c>
      <c r="N44" s="104">
        <f>SUM(L44:M44)</f>
        <v>0</v>
      </c>
      <c r="O44" s="108" t="s">
        <v>20</v>
      </c>
      <c r="P44" s="751"/>
    </row>
    <row r="45" spans="1:16" ht="30" customHeight="1" thickBot="1" x14ac:dyDescent="0.25">
      <c r="A45" s="795"/>
      <c r="B45" s="109" t="s">
        <v>21</v>
      </c>
      <c r="C45" s="110">
        <f>SUM(C40:C44)</f>
        <v>6852.0000000000027</v>
      </c>
      <c r="D45" s="110">
        <f t="shared" ref="D45:N45" si="10">SUM(D40:D44)</f>
        <v>7478.9999999999927</v>
      </c>
      <c r="E45" s="110">
        <f t="shared" si="10"/>
        <v>14330.999999999996</v>
      </c>
      <c r="F45" s="110">
        <f t="shared" si="10"/>
        <v>1367</v>
      </c>
      <c r="G45" s="110">
        <f t="shared" si="10"/>
        <v>1305.0000000000005</v>
      </c>
      <c r="H45" s="110">
        <f t="shared" si="10"/>
        <v>2672.0000000000009</v>
      </c>
      <c r="I45" s="110">
        <f t="shared" si="10"/>
        <v>2129.9999999999991</v>
      </c>
      <c r="J45" s="110">
        <f t="shared" si="10"/>
        <v>2189.0000000000023</v>
      </c>
      <c r="K45" s="110">
        <f t="shared" si="10"/>
        <v>4319.0000000000009</v>
      </c>
      <c r="L45" s="110">
        <f t="shared" si="10"/>
        <v>10349.000000000002</v>
      </c>
      <c r="M45" s="110">
        <f t="shared" si="10"/>
        <v>10972.999999999996</v>
      </c>
      <c r="N45" s="110">
        <f t="shared" si="10"/>
        <v>21322</v>
      </c>
      <c r="O45" s="17" t="s">
        <v>311</v>
      </c>
      <c r="P45" s="752"/>
    </row>
    <row r="46" spans="1:16" ht="30" customHeight="1" x14ac:dyDescent="0.2">
      <c r="A46" s="802" t="s">
        <v>74</v>
      </c>
      <c r="B46" s="103" t="s">
        <v>11</v>
      </c>
      <c r="C46" s="104">
        <v>60.000000000000014</v>
      </c>
      <c r="D46" s="104">
        <v>38</v>
      </c>
      <c r="E46" s="104">
        <f>SUM(C46:D46)</f>
        <v>98.000000000000014</v>
      </c>
      <c r="F46" s="104">
        <v>0</v>
      </c>
      <c r="G46" s="104">
        <v>0</v>
      </c>
      <c r="H46" s="104">
        <f>SUM(F46:G46)</f>
        <v>0</v>
      </c>
      <c r="I46" s="104">
        <v>0</v>
      </c>
      <c r="J46" s="104">
        <v>0</v>
      </c>
      <c r="K46" s="104">
        <f>SUM(I46:J46)</f>
        <v>0</v>
      </c>
      <c r="L46" s="104">
        <f t="shared" ref="L46:M50" si="11">SUM(C46,F46,I46)</f>
        <v>60.000000000000014</v>
      </c>
      <c r="M46" s="104">
        <f t="shared" si="11"/>
        <v>38</v>
      </c>
      <c r="N46" s="104">
        <f>SUM(L46:M46)</f>
        <v>98.000000000000014</v>
      </c>
      <c r="O46" s="105" t="s">
        <v>12</v>
      </c>
      <c r="P46" s="759" t="s">
        <v>159</v>
      </c>
    </row>
    <row r="47" spans="1:16" ht="30" customHeight="1" x14ac:dyDescent="0.2">
      <c r="A47" s="794"/>
      <c r="B47" s="103" t="s">
        <v>13</v>
      </c>
      <c r="C47" s="104">
        <v>0</v>
      </c>
      <c r="D47" s="104">
        <v>0</v>
      </c>
      <c r="E47" s="104">
        <f>SUM(C47:D47)</f>
        <v>0</v>
      </c>
      <c r="F47" s="104">
        <v>0</v>
      </c>
      <c r="G47" s="104">
        <v>0</v>
      </c>
      <c r="H47" s="104">
        <f>SUM(F47:G47)</f>
        <v>0</v>
      </c>
      <c r="I47" s="104">
        <v>0</v>
      </c>
      <c r="J47" s="104">
        <v>0</v>
      </c>
      <c r="K47" s="104">
        <f>SUM(I47:J47)</f>
        <v>0</v>
      </c>
      <c r="L47" s="104">
        <f t="shared" si="11"/>
        <v>0</v>
      </c>
      <c r="M47" s="104">
        <f t="shared" si="11"/>
        <v>0</v>
      </c>
      <c r="N47" s="104">
        <f>SUM(L47:M47)</f>
        <v>0</v>
      </c>
      <c r="O47" s="105" t="s">
        <v>309</v>
      </c>
      <c r="P47" s="751"/>
    </row>
    <row r="48" spans="1:16" ht="30" customHeight="1" x14ac:dyDescent="0.2">
      <c r="A48" s="794"/>
      <c r="B48" s="103" t="s">
        <v>123</v>
      </c>
      <c r="C48" s="104">
        <v>798</v>
      </c>
      <c r="D48" s="104">
        <v>869.99999999999989</v>
      </c>
      <c r="E48" s="104">
        <f>SUM(C48:D48)</f>
        <v>1668</v>
      </c>
      <c r="F48" s="104">
        <v>39.999999999999993</v>
      </c>
      <c r="G48" s="104">
        <v>25.999999999999996</v>
      </c>
      <c r="H48" s="104">
        <f>SUM(F48:G48)</f>
        <v>65.999999999999986</v>
      </c>
      <c r="I48" s="104">
        <v>518.00000000000011</v>
      </c>
      <c r="J48" s="104">
        <v>476.99999999999994</v>
      </c>
      <c r="K48" s="104">
        <f>SUM(I48:J48)</f>
        <v>995</v>
      </c>
      <c r="L48" s="104">
        <f t="shared" si="11"/>
        <v>1356</v>
      </c>
      <c r="M48" s="104">
        <f t="shared" si="11"/>
        <v>1372.9999999999998</v>
      </c>
      <c r="N48" s="104">
        <f>SUM(L48:M48)</f>
        <v>2729</v>
      </c>
      <c r="O48" s="105" t="s">
        <v>16</v>
      </c>
      <c r="P48" s="751"/>
    </row>
    <row r="49" spans="1:16" ht="30" customHeight="1" x14ac:dyDescent="0.2">
      <c r="A49" s="794"/>
      <c r="B49" s="103" t="s">
        <v>17</v>
      </c>
      <c r="C49" s="104">
        <v>0</v>
      </c>
      <c r="D49" s="104">
        <v>0</v>
      </c>
      <c r="E49" s="104">
        <f>SUM(C49:D49)</f>
        <v>0</v>
      </c>
      <c r="F49" s="104">
        <v>0</v>
      </c>
      <c r="G49" s="104">
        <v>0</v>
      </c>
      <c r="H49" s="104">
        <f>SUM(F49:G49)</f>
        <v>0</v>
      </c>
      <c r="I49" s="104">
        <v>0</v>
      </c>
      <c r="J49" s="104">
        <v>0</v>
      </c>
      <c r="K49" s="104">
        <f>SUM(I49:J49)</f>
        <v>0</v>
      </c>
      <c r="L49" s="104">
        <f t="shared" si="11"/>
        <v>0</v>
      </c>
      <c r="M49" s="104">
        <f t="shared" si="11"/>
        <v>0</v>
      </c>
      <c r="N49" s="104">
        <f>SUM(L49:M49)</f>
        <v>0</v>
      </c>
      <c r="O49" s="105" t="s">
        <v>18</v>
      </c>
      <c r="P49" s="751"/>
    </row>
    <row r="50" spans="1:16" ht="30" customHeight="1" x14ac:dyDescent="0.2">
      <c r="A50" s="794"/>
      <c r="B50" s="106" t="s">
        <v>19</v>
      </c>
      <c r="C50" s="107">
        <v>0</v>
      </c>
      <c r="D50" s="107">
        <v>0</v>
      </c>
      <c r="E50" s="104">
        <f>SUM(C50:D50)</f>
        <v>0</v>
      </c>
      <c r="F50" s="107">
        <v>0</v>
      </c>
      <c r="G50" s="107">
        <v>0</v>
      </c>
      <c r="H50" s="104">
        <f>SUM(F50:G50)</f>
        <v>0</v>
      </c>
      <c r="I50" s="107">
        <v>0</v>
      </c>
      <c r="J50" s="107">
        <v>0</v>
      </c>
      <c r="K50" s="104">
        <f>SUM(I50:J50)</f>
        <v>0</v>
      </c>
      <c r="L50" s="104">
        <f t="shared" si="11"/>
        <v>0</v>
      </c>
      <c r="M50" s="104">
        <f t="shared" si="11"/>
        <v>0</v>
      </c>
      <c r="N50" s="104">
        <f>SUM(L50:M50)</f>
        <v>0</v>
      </c>
      <c r="O50" s="108" t="s">
        <v>20</v>
      </c>
      <c r="P50" s="751"/>
    </row>
    <row r="51" spans="1:16" ht="30" customHeight="1" thickBot="1" x14ac:dyDescent="0.25">
      <c r="A51" s="795"/>
      <c r="B51" s="109" t="s">
        <v>21</v>
      </c>
      <c r="C51" s="110">
        <f>SUM(C46:C50)</f>
        <v>858</v>
      </c>
      <c r="D51" s="110">
        <f t="shared" ref="D51:N51" si="12">SUM(D46:D50)</f>
        <v>907.99999999999989</v>
      </c>
      <c r="E51" s="110">
        <f t="shared" si="12"/>
        <v>1766</v>
      </c>
      <c r="F51" s="110">
        <f t="shared" si="12"/>
        <v>39.999999999999993</v>
      </c>
      <c r="G51" s="110">
        <f t="shared" si="12"/>
        <v>25.999999999999996</v>
      </c>
      <c r="H51" s="110">
        <f t="shared" si="12"/>
        <v>65.999999999999986</v>
      </c>
      <c r="I51" s="110">
        <f t="shared" si="12"/>
        <v>518.00000000000011</v>
      </c>
      <c r="J51" s="110">
        <f t="shared" si="12"/>
        <v>476.99999999999994</v>
      </c>
      <c r="K51" s="110">
        <f t="shared" si="12"/>
        <v>995</v>
      </c>
      <c r="L51" s="110">
        <f t="shared" si="12"/>
        <v>1416</v>
      </c>
      <c r="M51" s="110">
        <f t="shared" si="12"/>
        <v>1410.9999999999998</v>
      </c>
      <c r="N51" s="110">
        <f t="shared" si="12"/>
        <v>2827</v>
      </c>
      <c r="O51" s="17" t="s">
        <v>311</v>
      </c>
      <c r="P51" s="752"/>
    </row>
    <row r="52" spans="1:16" ht="30" customHeight="1" x14ac:dyDescent="0.2">
      <c r="A52" s="393"/>
      <c r="B52" s="88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4"/>
      <c r="P52" s="385"/>
    </row>
    <row r="53" spans="1:16" ht="30" customHeight="1" thickBot="1" x14ac:dyDescent="0.25">
      <c r="A53" s="502" t="s">
        <v>416</v>
      </c>
      <c r="B53" s="416"/>
      <c r="C53" s="422"/>
      <c r="D53" s="422"/>
      <c r="E53" s="422"/>
      <c r="F53" s="422"/>
      <c r="G53" s="422"/>
      <c r="H53" s="422"/>
      <c r="I53" s="422"/>
      <c r="J53" s="422"/>
      <c r="K53" s="422"/>
      <c r="L53" s="422"/>
      <c r="M53" s="422"/>
      <c r="N53" s="422"/>
      <c r="O53" s="408"/>
      <c r="P53" s="503" t="s">
        <v>418</v>
      </c>
    </row>
    <row r="54" spans="1:16" ht="30" customHeight="1" thickTop="1" x14ac:dyDescent="0.2">
      <c r="A54" s="793" t="s">
        <v>42</v>
      </c>
      <c r="B54" s="796" t="s">
        <v>1</v>
      </c>
      <c r="C54" s="799" t="s">
        <v>117</v>
      </c>
      <c r="D54" s="799"/>
      <c r="E54" s="394"/>
      <c r="F54" s="799" t="s">
        <v>118</v>
      </c>
      <c r="G54" s="799"/>
      <c r="H54" s="799"/>
      <c r="I54" s="799" t="s">
        <v>119</v>
      </c>
      <c r="J54" s="799"/>
      <c r="K54" s="799"/>
      <c r="L54" s="796" t="s">
        <v>84</v>
      </c>
      <c r="M54" s="796"/>
      <c r="N54" s="796"/>
      <c r="O54" s="796" t="s">
        <v>6</v>
      </c>
      <c r="P54" s="793" t="s">
        <v>152</v>
      </c>
    </row>
    <row r="55" spans="1:16" ht="30" customHeight="1" thickBot="1" x14ac:dyDescent="0.25">
      <c r="A55" s="794"/>
      <c r="B55" s="797"/>
      <c r="C55" s="800" t="s">
        <v>120</v>
      </c>
      <c r="D55" s="800"/>
      <c r="E55" s="395"/>
      <c r="F55" s="800" t="s">
        <v>121</v>
      </c>
      <c r="G55" s="800"/>
      <c r="H55" s="800"/>
      <c r="I55" s="800" t="s">
        <v>122</v>
      </c>
      <c r="J55" s="800"/>
      <c r="K55" s="800"/>
      <c r="L55" s="800" t="s">
        <v>22</v>
      </c>
      <c r="M55" s="800"/>
      <c r="N55" s="800"/>
      <c r="O55" s="797"/>
      <c r="P55" s="794"/>
    </row>
    <row r="56" spans="1:16" ht="30" customHeight="1" thickBot="1" x14ac:dyDescent="0.25">
      <c r="A56" s="794"/>
      <c r="B56" s="797"/>
      <c r="C56" s="392" t="s">
        <v>115</v>
      </c>
      <c r="D56" s="392" t="s">
        <v>116</v>
      </c>
      <c r="E56" s="392" t="s">
        <v>39</v>
      </c>
      <c r="F56" s="392" t="s">
        <v>115</v>
      </c>
      <c r="G56" s="392" t="s">
        <v>116</v>
      </c>
      <c r="H56" s="392" t="s">
        <v>39</v>
      </c>
      <c r="I56" s="392" t="s">
        <v>115</v>
      </c>
      <c r="J56" s="392" t="s">
        <v>116</v>
      </c>
      <c r="K56" s="392" t="s">
        <v>39</v>
      </c>
      <c r="L56" s="337" t="s">
        <v>115</v>
      </c>
      <c r="M56" s="337" t="s">
        <v>116</v>
      </c>
      <c r="N56" s="337" t="s">
        <v>39</v>
      </c>
      <c r="O56" s="797"/>
      <c r="P56" s="794"/>
    </row>
    <row r="57" spans="1:16" ht="30" customHeight="1" thickBot="1" x14ac:dyDescent="0.25">
      <c r="A57" s="795"/>
      <c r="B57" s="798"/>
      <c r="C57" s="392" t="s">
        <v>359</v>
      </c>
      <c r="D57" s="392" t="s">
        <v>360</v>
      </c>
      <c r="E57" s="392" t="s">
        <v>339</v>
      </c>
      <c r="F57" s="392" t="s">
        <v>359</v>
      </c>
      <c r="G57" s="392" t="s">
        <v>360</v>
      </c>
      <c r="H57" s="392" t="s">
        <v>339</v>
      </c>
      <c r="I57" s="392" t="s">
        <v>359</v>
      </c>
      <c r="J57" s="392" t="s">
        <v>360</v>
      </c>
      <c r="K57" s="392" t="s">
        <v>339</v>
      </c>
      <c r="L57" s="392" t="s">
        <v>359</v>
      </c>
      <c r="M57" s="392" t="s">
        <v>360</v>
      </c>
      <c r="N57" s="392" t="s">
        <v>339</v>
      </c>
      <c r="O57" s="798"/>
      <c r="P57" s="795"/>
    </row>
    <row r="58" spans="1:16" ht="30" customHeight="1" x14ac:dyDescent="0.2">
      <c r="A58" s="802" t="s">
        <v>58</v>
      </c>
      <c r="B58" s="103" t="s">
        <v>11</v>
      </c>
      <c r="C58" s="104">
        <v>36</v>
      </c>
      <c r="D58" s="104">
        <v>26</v>
      </c>
      <c r="E58" s="104">
        <f>SUM(C58:D58)</f>
        <v>62</v>
      </c>
      <c r="F58" s="104">
        <v>0</v>
      </c>
      <c r="G58" s="104">
        <v>0</v>
      </c>
      <c r="H58" s="104">
        <f>SUM(F58:G58)</f>
        <v>0</v>
      </c>
      <c r="I58" s="104">
        <v>0</v>
      </c>
      <c r="J58" s="104">
        <v>0</v>
      </c>
      <c r="K58" s="104">
        <f>SUM(I58:J58)</f>
        <v>0</v>
      </c>
      <c r="L58" s="104">
        <f t="shared" ref="L58:M62" si="13">SUM(C58,F58,I58)</f>
        <v>36</v>
      </c>
      <c r="M58" s="104">
        <f t="shared" si="13"/>
        <v>26</v>
      </c>
      <c r="N58" s="104">
        <f>SUM(L58:M58)</f>
        <v>62</v>
      </c>
      <c r="O58" s="105" t="s">
        <v>12</v>
      </c>
      <c r="P58" s="759" t="s">
        <v>160</v>
      </c>
    </row>
    <row r="59" spans="1:16" ht="30" customHeight="1" x14ac:dyDescent="0.2">
      <c r="A59" s="794"/>
      <c r="B59" s="103" t="s">
        <v>13</v>
      </c>
      <c r="C59" s="104">
        <v>0</v>
      </c>
      <c r="D59" s="104">
        <v>0</v>
      </c>
      <c r="E59" s="104">
        <f>SUM(C59:D59)</f>
        <v>0</v>
      </c>
      <c r="F59" s="104">
        <v>0</v>
      </c>
      <c r="G59" s="104">
        <v>0</v>
      </c>
      <c r="H59" s="104">
        <f>SUM(F59:G59)</f>
        <v>0</v>
      </c>
      <c r="I59" s="104">
        <v>0</v>
      </c>
      <c r="J59" s="104">
        <v>0</v>
      </c>
      <c r="K59" s="104">
        <f>SUM(I59:J59)</f>
        <v>0</v>
      </c>
      <c r="L59" s="104">
        <f t="shared" si="13"/>
        <v>0</v>
      </c>
      <c r="M59" s="104">
        <f t="shared" si="13"/>
        <v>0</v>
      </c>
      <c r="N59" s="104">
        <f>SUM(L59:M59)</f>
        <v>0</v>
      </c>
      <c r="O59" s="105" t="s">
        <v>309</v>
      </c>
      <c r="P59" s="751"/>
    </row>
    <row r="60" spans="1:16" ht="30" customHeight="1" x14ac:dyDescent="0.2">
      <c r="A60" s="794"/>
      <c r="B60" s="103" t="s">
        <v>123</v>
      </c>
      <c r="C60" s="104">
        <v>61.999999999999993</v>
      </c>
      <c r="D60" s="104">
        <v>43</v>
      </c>
      <c r="E60" s="104">
        <f>SUM(C60:D60)</f>
        <v>105</v>
      </c>
      <c r="F60" s="104">
        <v>0</v>
      </c>
      <c r="G60" s="104">
        <v>0</v>
      </c>
      <c r="H60" s="104">
        <f>SUM(F60:G60)</f>
        <v>0</v>
      </c>
      <c r="I60" s="104">
        <v>0</v>
      </c>
      <c r="J60" s="104">
        <v>0</v>
      </c>
      <c r="K60" s="104">
        <f>SUM(I60:J60)</f>
        <v>0</v>
      </c>
      <c r="L60" s="104">
        <f t="shared" si="13"/>
        <v>61.999999999999993</v>
      </c>
      <c r="M60" s="104">
        <f t="shared" si="13"/>
        <v>43</v>
      </c>
      <c r="N60" s="104">
        <f>SUM(L60:M60)</f>
        <v>105</v>
      </c>
      <c r="O60" s="105" t="s">
        <v>16</v>
      </c>
      <c r="P60" s="751"/>
    </row>
    <row r="61" spans="1:16" ht="30" customHeight="1" x14ac:dyDescent="0.2">
      <c r="A61" s="794"/>
      <c r="B61" s="103" t="s">
        <v>17</v>
      </c>
      <c r="C61" s="104">
        <v>0</v>
      </c>
      <c r="D61" s="104">
        <v>0</v>
      </c>
      <c r="E61" s="104">
        <f>SUM(C61:D61)</f>
        <v>0</v>
      </c>
      <c r="F61" s="104">
        <v>0</v>
      </c>
      <c r="G61" s="104">
        <v>0</v>
      </c>
      <c r="H61" s="104">
        <f>SUM(F61:G61)</f>
        <v>0</v>
      </c>
      <c r="I61" s="104">
        <v>0</v>
      </c>
      <c r="J61" s="104">
        <v>0</v>
      </c>
      <c r="K61" s="104">
        <f>SUM(I61:J61)</f>
        <v>0</v>
      </c>
      <c r="L61" s="104">
        <f t="shared" si="13"/>
        <v>0</v>
      </c>
      <c r="M61" s="104">
        <f t="shared" si="13"/>
        <v>0</v>
      </c>
      <c r="N61" s="104">
        <f>SUM(L61:M61)</f>
        <v>0</v>
      </c>
      <c r="O61" s="105" t="s">
        <v>18</v>
      </c>
      <c r="P61" s="751"/>
    </row>
    <row r="62" spans="1:16" ht="30" customHeight="1" x14ac:dyDescent="0.2">
      <c r="A62" s="794"/>
      <c r="B62" s="106" t="s">
        <v>19</v>
      </c>
      <c r="C62" s="104">
        <v>31</v>
      </c>
      <c r="D62" s="104">
        <v>30</v>
      </c>
      <c r="E62" s="104">
        <f>SUM(C62:D62)</f>
        <v>61</v>
      </c>
      <c r="F62" s="104">
        <v>0</v>
      </c>
      <c r="G62" s="104">
        <v>0</v>
      </c>
      <c r="H62" s="104">
        <f>SUM(F62:G62)</f>
        <v>0</v>
      </c>
      <c r="I62" s="104">
        <v>0</v>
      </c>
      <c r="J62" s="104">
        <v>1</v>
      </c>
      <c r="K62" s="104">
        <f>SUM(I62:J62)</f>
        <v>1</v>
      </c>
      <c r="L62" s="104">
        <f t="shared" si="13"/>
        <v>31</v>
      </c>
      <c r="M62" s="104">
        <f t="shared" si="13"/>
        <v>31</v>
      </c>
      <c r="N62" s="104">
        <f>SUM(L62:M62)</f>
        <v>62</v>
      </c>
      <c r="O62" s="108" t="s">
        <v>20</v>
      </c>
      <c r="P62" s="751"/>
    </row>
    <row r="63" spans="1:16" ht="30" customHeight="1" thickBot="1" x14ac:dyDescent="0.25">
      <c r="A63" s="795"/>
      <c r="B63" s="109" t="s">
        <v>21</v>
      </c>
      <c r="C63" s="110">
        <f>SUM(C58:C62)</f>
        <v>129</v>
      </c>
      <c r="D63" s="110">
        <f t="shared" ref="D63:N63" si="14">SUM(D58:D62)</f>
        <v>99</v>
      </c>
      <c r="E63" s="110">
        <f t="shared" si="14"/>
        <v>228</v>
      </c>
      <c r="F63" s="110">
        <f t="shared" si="14"/>
        <v>0</v>
      </c>
      <c r="G63" s="110">
        <f t="shared" si="14"/>
        <v>0</v>
      </c>
      <c r="H63" s="110">
        <f t="shared" si="14"/>
        <v>0</v>
      </c>
      <c r="I63" s="110">
        <f t="shared" si="14"/>
        <v>0</v>
      </c>
      <c r="J63" s="110">
        <f t="shared" si="14"/>
        <v>1</v>
      </c>
      <c r="K63" s="110">
        <f t="shared" si="14"/>
        <v>1</v>
      </c>
      <c r="L63" s="110">
        <f t="shared" si="14"/>
        <v>129</v>
      </c>
      <c r="M63" s="110">
        <f t="shared" si="14"/>
        <v>100</v>
      </c>
      <c r="N63" s="110">
        <f t="shared" si="14"/>
        <v>229</v>
      </c>
      <c r="O63" s="17" t="s">
        <v>311</v>
      </c>
      <c r="P63" s="752"/>
    </row>
    <row r="64" spans="1:16" ht="30" customHeight="1" x14ac:dyDescent="0.2">
      <c r="A64" s="802" t="s">
        <v>59</v>
      </c>
      <c r="B64" s="103" t="s">
        <v>11</v>
      </c>
      <c r="C64" s="250" t="s">
        <v>371</v>
      </c>
      <c r="D64" s="250" t="s">
        <v>371</v>
      </c>
      <c r="E64" s="250" t="s">
        <v>371</v>
      </c>
      <c r="F64" s="250" t="s">
        <v>371</v>
      </c>
      <c r="G64" s="250" t="s">
        <v>371</v>
      </c>
      <c r="H64" s="250" t="s">
        <v>371</v>
      </c>
      <c r="I64" s="250" t="s">
        <v>371</v>
      </c>
      <c r="J64" s="250" t="s">
        <v>371</v>
      </c>
      <c r="K64" s="250" t="s">
        <v>371</v>
      </c>
      <c r="L64" s="250" t="s">
        <v>371</v>
      </c>
      <c r="M64" s="250" t="s">
        <v>371</v>
      </c>
      <c r="N64" s="250" t="s">
        <v>371</v>
      </c>
      <c r="O64" s="105" t="s">
        <v>12</v>
      </c>
      <c r="P64" s="759" t="s">
        <v>161</v>
      </c>
    </row>
    <row r="65" spans="1:16" ht="30" customHeight="1" x14ac:dyDescent="0.2">
      <c r="A65" s="794"/>
      <c r="B65" s="103" t="s">
        <v>13</v>
      </c>
      <c r="C65" s="250" t="s">
        <v>371</v>
      </c>
      <c r="D65" s="250" t="s">
        <v>371</v>
      </c>
      <c r="E65" s="250" t="s">
        <v>371</v>
      </c>
      <c r="F65" s="250" t="s">
        <v>371</v>
      </c>
      <c r="G65" s="250" t="s">
        <v>371</v>
      </c>
      <c r="H65" s="250" t="s">
        <v>371</v>
      </c>
      <c r="I65" s="250" t="s">
        <v>371</v>
      </c>
      <c r="J65" s="250" t="s">
        <v>371</v>
      </c>
      <c r="K65" s="250" t="s">
        <v>371</v>
      </c>
      <c r="L65" s="250" t="s">
        <v>371</v>
      </c>
      <c r="M65" s="250" t="s">
        <v>371</v>
      </c>
      <c r="N65" s="250" t="s">
        <v>371</v>
      </c>
      <c r="O65" s="105" t="s">
        <v>309</v>
      </c>
      <c r="P65" s="751"/>
    </row>
    <row r="66" spans="1:16" ht="30" customHeight="1" x14ac:dyDescent="0.2">
      <c r="A66" s="794"/>
      <c r="B66" s="103" t="s">
        <v>123</v>
      </c>
      <c r="C66" s="250" t="s">
        <v>371</v>
      </c>
      <c r="D66" s="250" t="s">
        <v>371</v>
      </c>
      <c r="E66" s="250" t="s">
        <v>371</v>
      </c>
      <c r="F66" s="250" t="s">
        <v>371</v>
      </c>
      <c r="G66" s="250" t="s">
        <v>371</v>
      </c>
      <c r="H66" s="250" t="s">
        <v>371</v>
      </c>
      <c r="I66" s="250" t="s">
        <v>371</v>
      </c>
      <c r="J66" s="250" t="s">
        <v>371</v>
      </c>
      <c r="K66" s="250" t="s">
        <v>371</v>
      </c>
      <c r="L66" s="250" t="s">
        <v>371</v>
      </c>
      <c r="M66" s="250" t="s">
        <v>371</v>
      </c>
      <c r="N66" s="250" t="s">
        <v>371</v>
      </c>
      <c r="O66" s="105" t="s">
        <v>16</v>
      </c>
      <c r="P66" s="751"/>
    </row>
    <row r="67" spans="1:16" ht="30" customHeight="1" x14ac:dyDescent="0.2">
      <c r="A67" s="794"/>
      <c r="B67" s="103" t="s">
        <v>17</v>
      </c>
      <c r="C67" s="250" t="s">
        <v>371</v>
      </c>
      <c r="D67" s="250" t="s">
        <v>371</v>
      </c>
      <c r="E67" s="250" t="s">
        <v>371</v>
      </c>
      <c r="F67" s="250" t="s">
        <v>371</v>
      </c>
      <c r="G67" s="250" t="s">
        <v>371</v>
      </c>
      <c r="H67" s="250" t="s">
        <v>371</v>
      </c>
      <c r="I67" s="250" t="s">
        <v>371</v>
      </c>
      <c r="J67" s="250" t="s">
        <v>371</v>
      </c>
      <c r="K67" s="250" t="s">
        <v>371</v>
      </c>
      <c r="L67" s="250" t="s">
        <v>371</v>
      </c>
      <c r="M67" s="250" t="s">
        <v>371</v>
      </c>
      <c r="N67" s="250" t="s">
        <v>371</v>
      </c>
      <c r="O67" s="105" t="s">
        <v>18</v>
      </c>
      <c r="P67" s="751"/>
    </row>
    <row r="68" spans="1:16" ht="30" customHeight="1" x14ac:dyDescent="0.2">
      <c r="A68" s="794"/>
      <c r="B68" s="106" t="s">
        <v>19</v>
      </c>
      <c r="C68" s="250" t="s">
        <v>371</v>
      </c>
      <c r="D68" s="250" t="s">
        <v>371</v>
      </c>
      <c r="E68" s="250" t="s">
        <v>371</v>
      </c>
      <c r="F68" s="250" t="s">
        <v>371</v>
      </c>
      <c r="G68" s="250" t="s">
        <v>371</v>
      </c>
      <c r="H68" s="250" t="s">
        <v>371</v>
      </c>
      <c r="I68" s="250" t="s">
        <v>371</v>
      </c>
      <c r="J68" s="250" t="s">
        <v>371</v>
      </c>
      <c r="K68" s="250" t="s">
        <v>371</v>
      </c>
      <c r="L68" s="250" t="s">
        <v>371</v>
      </c>
      <c r="M68" s="250" t="s">
        <v>371</v>
      </c>
      <c r="N68" s="250" t="s">
        <v>371</v>
      </c>
      <c r="O68" s="108" t="s">
        <v>20</v>
      </c>
      <c r="P68" s="751"/>
    </row>
    <row r="69" spans="1:16" ht="30" customHeight="1" thickBot="1" x14ac:dyDescent="0.25">
      <c r="A69" s="795"/>
      <c r="B69" s="109" t="s">
        <v>21</v>
      </c>
      <c r="C69" s="251" t="s">
        <v>371</v>
      </c>
      <c r="D69" s="251" t="s">
        <v>371</v>
      </c>
      <c r="E69" s="251" t="s">
        <v>371</v>
      </c>
      <c r="F69" s="251" t="s">
        <v>371</v>
      </c>
      <c r="G69" s="251" t="s">
        <v>371</v>
      </c>
      <c r="H69" s="251" t="s">
        <v>371</v>
      </c>
      <c r="I69" s="251" t="s">
        <v>371</v>
      </c>
      <c r="J69" s="251" t="s">
        <v>371</v>
      </c>
      <c r="K69" s="251" t="s">
        <v>371</v>
      </c>
      <c r="L69" s="251" t="s">
        <v>371</v>
      </c>
      <c r="M69" s="251" t="s">
        <v>371</v>
      </c>
      <c r="N69" s="251" t="s">
        <v>371</v>
      </c>
      <c r="O69" s="17" t="s">
        <v>311</v>
      </c>
      <c r="P69" s="752"/>
    </row>
    <row r="70" spans="1:16" ht="30" customHeight="1" x14ac:dyDescent="0.2">
      <c r="A70" s="802" t="s">
        <v>31</v>
      </c>
      <c r="B70" s="103" t="s">
        <v>11</v>
      </c>
      <c r="C70" s="338">
        <v>34</v>
      </c>
      <c r="D70" s="338">
        <v>17</v>
      </c>
      <c r="E70" s="338">
        <f>SUM(C70:D70)</f>
        <v>51</v>
      </c>
      <c r="F70" s="338">
        <v>9</v>
      </c>
      <c r="G70" s="338">
        <v>8</v>
      </c>
      <c r="H70" s="338">
        <f>SUM(F70:G70)</f>
        <v>17</v>
      </c>
      <c r="I70" s="338">
        <v>4</v>
      </c>
      <c r="J70" s="338">
        <v>10</v>
      </c>
      <c r="K70" s="338">
        <f>SUM(I70:J70)</f>
        <v>14</v>
      </c>
      <c r="L70" s="338">
        <f t="shared" ref="L70:M74" si="15">SUM(C70,F70,I70)</f>
        <v>47</v>
      </c>
      <c r="M70" s="338">
        <f t="shared" si="15"/>
        <v>35</v>
      </c>
      <c r="N70" s="338">
        <f>SUM(L70:M70)</f>
        <v>82</v>
      </c>
      <c r="O70" s="105" t="s">
        <v>12</v>
      </c>
      <c r="P70" s="759" t="s">
        <v>312</v>
      </c>
    </row>
    <row r="71" spans="1:16" ht="30" customHeight="1" x14ac:dyDescent="0.2">
      <c r="A71" s="794"/>
      <c r="B71" s="103" t="s">
        <v>13</v>
      </c>
      <c r="C71" s="104">
        <v>0</v>
      </c>
      <c r="D71" s="104">
        <v>0</v>
      </c>
      <c r="E71" s="338">
        <f>SUM(C71:D71)</f>
        <v>0</v>
      </c>
      <c r="F71" s="104">
        <v>0</v>
      </c>
      <c r="G71" s="104">
        <v>0</v>
      </c>
      <c r="H71" s="338">
        <f>SUM(F71:G71)</f>
        <v>0</v>
      </c>
      <c r="I71" s="104">
        <v>0</v>
      </c>
      <c r="J71" s="104">
        <v>0</v>
      </c>
      <c r="K71" s="338">
        <f>SUM(I71:J71)</f>
        <v>0</v>
      </c>
      <c r="L71" s="338">
        <f t="shared" si="15"/>
        <v>0</v>
      </c>
      <c r="M71" s="338">
        <f t="shared" si="15"/>
        <v>0</v>
      </c>
      <c r="N71" s="338">
        <f>SUM(L71:M71)</f>
        <v>0</v>
      </c>
      <c r="O71" s="105" t="s">
        <v>309</v>
      </c>
      <c r="P71" s="751"/>
    </row>
    <row r="72" spans="1:16" ht="30" customHeight="1" x14ac:dyDescent="0.2">
      <c r="A72" s="794"/>
      <c r="B72" s="103" t="s">
        <v>123</v>
      </c>
      <c r="C72" s="104">
        <v>181.00000000000003</v>
      </c>
      <c r="D72" s="104">
        <v>154</v>
      </c>
      <c r="E72" s="338">
        <f>SUM(C72:D72)</f>
        <v>335</v>
      </c>
      <c r="F72" s="104">
        <v>18</v>
      </c>
      <c r="G72" s="104">
        <v>15.999999999999998</v>
      </c>
      <c r="H72" s="338">
        <f>SUM(F72:G72)</f>
        <v>34</v>
      </c>
      <c r="I72" s="104">
        <v>13</v>
      </c>
      <c r="J72" s="104">
        <v>18</v>
      </c>
      <c r="K72" s="338">
        <f>SUM(I72:J72)</f>
        <v>31</v>
      </c>
      <c r="L72" s="338">
        <f t="shared" si="15"/>
        <v>212.00000000000003</v>
      </c>
      <c r="M72" s="338">
        <f t="shared" si="15"/>
        <v>188</v>
      </c>
      <c r="N72" s="338">
        <f>SUM(L72:M72)</f>
        <v>400</v>
      </c>
      <c r="O72" s="105" t="s">
        <v>16</v>
      </c>
      <c r="P72" s="751"/>
    </row>
    <row r="73" spans="1:16" ht="30" customHeight="1" x14ac:dyDescent="0.2">
      <c r="A73" s="794"/>
      <c r="B73" s="103" t="s">
        <v>17</v>
      </c>
      <c r="C73" s="104">
        <v>0</v>
      </c>
      <c r="D73" s="104">
        <v>0</v>
      </c>
      <c r="E73" s="338">
        <f>SUM(C73:D73)</f>
        <v>0</v>
      </c>
      <c r="F73" s="104">
        <v>0</v>
      </c>
      <c r="G73" s="104">
        <v>0</v>
      </c>
      <c r="H73" s="338">
        <f>SUM(F73:G73)</f>
        <v>0</v>
      </c>
      <c r="I73" s="104">
        <v>0</v>
      </c>
      <c r="J73" s="104">
        <v>0</v>
      </c>
      <c r="K73" s="338">
        <f>SUM(I73:J73)</f>
        <v>0</v>
      </c>
      <c r="L73" s="338">
        <f t="shared" si="15"/>
        <v>0</v>
      </c>
      <c r="M73" s="338">
        <f t="shared" si="15"/>
        <v>0</v>
      </c>
      <c r="N73" s="338">
        <f>SUM(L73:M73)</f>
        <v>0</v>
      </c>
      <c r="O73" s="105" t="s">
        <v>18</v>
      </c>
      <c r="P73" s="751"/>
    </row>
    <row r="74" spans="1:16" ht="30" customHeight="1" x14ac:dyDescent="0.2">
      <c r="A74" s="794"/>
      <c r="B74" s="106" t="s">
        <v>19</v>
      </c>
      <c r="C74" s="104">
        <v>0</v>
      </c>
      <c r="D74" s="104">
        <v>0</v>
      </c>
      <c r="E74" s="338">
        <f>SUM(C74:D74)</f>
        <v>0</v>
      </c>
      <c r="F74" s="104">
        <v>0</v>
      </c>
      <c r="G74" s="104">
        <v>0</v>
      </c>
      <c r="H74" s="338">
        <f>SUM(F74:G74)</f>
        <v>0</v>
      </c>
      <c r="I74" s="104">
        <v>0</v>
      </c>
      <c r="J74" s="104">
        <v>0</v>
      </c>
      <c r="K74" s="338">
        <f>SUM(I74:J74)</f>
        <v>0</v>
      </c>
      <c r="L74" s="338">
        <f t="shared" si="15"/>
        <v>0</v>
      </c>
      <c r="M74" s="338">
        <f t="shared" si="15"/>
        <v>0</v>
      </c>
      <c r="N74" s="338">
        <f>SUM(L74:M74)</f>
        <v>0</v>
      </c>
      <c r="O74" s="108" t="s">
        <v>20</v>
      </c>
      <c r="P74" s="751"/>
    </row>
    <row r="75" spans="1:16" ht="30" customHeight="1" thickBot="1" x14ac:dyDescent="0.25">
      <c r="A75" s="795"/>
      <c r="B75" s="109" t="s">
        <v>21</v>
      </c>
      <c r="C75" s="110">
        <f>SUM(C70:C74)</f>
        <v>215.00000000000003</v>
      </c>
      <c r="D75" s="110">
        <f t="shared" ref="D75:N75" si="16">SUM(D70:D74)</f>
        <v>171</v>
      </c>
      <c r="E75" s="110">
        <f t="shared" si="16"/>
        <v>386</v>
      </c>
      <c r="F75" s="110">
        <f t="shared" si="16"/>
        <v>27</v>
      </c>
      <c r="G75" s="110">
        <f t="shared" si="16"/>
        <v>24</v>
      </c>
      <c r="H75" s="110">
        <f t="shared" si="16"/>
        <v>51</v>
      </c>
      <c r="I75" s="110">
        <f t="shared" si="16"/>
        <v>17</v>
      </c>
      <c r="J75" s="110">
        <f t="shared" si="16"/>
        <v>28</v>
      </c>
      <c r="K75" s="110">
        <f t="shared" si="16"/>
        <v>45</v>
      </c>
      <c r="L75" s="110">
        <f t="shared" si="16"/>
        <v>259</v>
      </c>
      <c r="M75" s="110">
        <f t="shared" si="16"/>
        <v>223</v>
      </c>
      <c r="N75" s="110">
        <f t="shared" si="16"/>
        <v>482</v>
      </c>
      <c r="O75" s="17" t="s">
        <v>311</v>
      </c>
      <c r="P75" s="752"/>
    </row>
    <row r="76" spans="1:16" ht="30" customHeight="1" x14ac:dyDescent="0.2">
      <c r="A76" s="393"/>
      <c r="B76" s="88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4"/>
      <c r="P76" s="385"/>
    </row>
    <row r="77" spans="1:16" ht="30" customHeight="1" thickBot="1" x14ac:dyDescent="0.25">
      <c r="A77" s="502" t="s">
        <v>416</v>
      </c>
      <c r="B77" s="423"/>
      <c r="C77" s="338"/>
      <c r="D77" s="338"/>
      <c r="E77" s="338"/>
      <c r="F77" s="338"/>
      <c r="G77" s="338"/>
      <c r="H77" s="338"/>
      <c r="I77" s="338"/>
      <c r="J77" s="338"/>
      <c r="K77" s="338"/>
      <c r="L77" s="338"/>
      <c r="M77" s="338"/>
      <c r="N77" s="338"/>
      <c r="O77" s="20"/>
      <c r="P77" s="503" t="s">
        <v>418</v>
      </c>
    </row>
    <row r="78" spans="1:16" ht="30" customHeight="1" thickTop="1" x14ac:dyDescent="0.2">
      <c r="A78" s="793" t="s">
        <v>42</v>
      </c>
      <c r="B78" s="796" t="s">
        <v>1</v>
      </c>
      <c r="C78" s="799" t="s">
        <v>117</v>
      </c>
      <c r="D78" s="799"/>
      <c r="E78" s="394"/>
      <c r="F78" s="799" t="s">
        <v>118</v>
      </c>
      <c r="G78" s="799"/>
      <c r="H78" s="799"/>
      <c r="I78" s="799" t="s">
        <v>119</v>
      </c>
      <c r="J78" s="799"/>
      <c r="K78" s="799"/>
      <c r="L78" s="796" t="s">
        <v>84</v>
      </c>
      <c r="M78" s="796"/>
      <c r="N78" s="796"/>
      <c r="O78" s="796" t="s">
        <v>6</v>
      </c>
      <c r="P78" s="793" t="s">
        <v>152</v>
      </c>
    </row>
    <row r="79" spans="1:16" ht="30" customHeight="1" thickBot="1" x14ac:dyDescent="0.25">
      <c r="A79" s="794"/>
      <c r="B79" s="797"/>
      <c r="C79" s="800" t="s">
        <v>120</v>
      </c>
      <c r="D79" s="800"/>
      <c r="E79" s="395"/>
      <c r="F79" s="800" t="s">
        <v>121</v>
      </c>
      <c r="G79" s="800"/>
      <c r="H79" s="800"/>
      <c r="I79" s="800" t="s">
        <v>122</v>
      </c>
      <c r="J79" s="800"/>
      <c r="K79" s="800"/>
      <c r="L79" s="800" t="s">
        <v>22</v>
      </c>
      <c r="M79" s="800"/>
      <c r="N79" s="800"/>
      <c r="O79" s="797"/>
      <c r="P79" s="794"/>
    </row>
    <row r="80" spans="1:16" ht="30" customHeight="1" thickBot="1" x14ac:dyDescent="0.25">
      <c r="A80" s="794"/>
      <c r="B80" s="797"/>
      <c r="C80" s="392" t="s">
        <v>115</v>
      </c>
      <c r="D80" s="392" t="s">
        <v>116</v>
      </c>
      <c r="E80" s="392" t="s">
        <v>39</v>
      </c>
      <c r="F80" s="392" t="s">
        <v>115</v>
      </c>
      <c r="G80" s="392" t="s">
        <v>116</v>
      </c>
      <c r="H80" s="392" t="s">
        <v>39</v>
      </c>
      <c r="I80" s="392" t="s">
        <v>115</v>
      </c>
      <c r="J80" s="392" t="s">
        <v>116</v>
      </c>
      <c r="K80" s="392" t="s">
        <v>39</v>
      </c>
      <c r="L80" s="337" t="s">
        <v>115</v>
      </c>
      <c r="M80" s="337" t="s">
        <v>116</v>
      </c>
      <c r="N80" s="337" t="s">
        <v>39</v>
      </c>
      <c r="O80" s="797"/>
      <c r="P80" s="794"/>
    </row>
    <row r="81" spans="1:16" ht="30" customHeight="1" thickBot="1" x14ac:dyDescent="0.25">
      <c r="A81" s="795"/>
      <c r="B81" s="798"/>
      <c r="C81" s="392" t="s">
        <v>359</v>
      </c>
      <c r="D81" s="392" t="s">
        <v>360</v>
      </c>
      <c r="E81" s="392" t="s">
        <v>339</v>
      </c>
      <c r="F81" s="392" t="s">
        <v>359</v>
      </c>
      <c r="G81" s="392" t="s">
        <v>360</v>
      </c>
      <c r="H81" s="392" t="s">
        <v>339</v>
      </c>
      <c r="I81" s="392" t="s">
        <v>359</v>
      </c>
      <c r="J81" s="392" t="s">
        <v>360</v>
      </c>
      <c r="K81" s="392" t="s">
        <v>339</v>
      </c>
      <c r="L81" s="392" t="s">
        <v>359</v>
      </c>
      <c r="M81" s="392" t="s">
        <v>360</v>
      </c>
      <c r="N81" s="392" t="s">
        <v>339</v>
      </c>
      <c r="O81" s="798"/>
      <c r="P81" s="795"/>
    </row>
    <row r="82" spans="1:16" ht="30" customHeight="1" x14ac:dyDescent="0.2">
      <c r="A82" s="802" t="s">
        <v>32</v>
      </c>
      <c r="B82" s="103" t="s">
        <v>11</v>
      </c>
      <c r="C82" s="104">
        <v>98</v>
      </c>
      <c r="D82" s="104">
        <v>99</v>
      </c>
      <c r="E82" s="104">
        <f>SUM(C82:D82)</f>
        <v>197</v>
      </c>
      <c r="F82" s="104">
        <v>33</v>
      </c>
      <c r="G82" s="104">
        <v>49</v>
      </c>
      <c r="H82" s="104">
        <f>SUM(F82:G82)</f>
        <v>82</v>
      </c>
      <c r="I82" s="104">
        <v>42</v>
      </c>
      <c r="J82" s="104">
        <v>29</v>
      </c>
      <c r="K82" s="104">
        <f>SUM(I82:J82)</f>
        <v>71</v>
      </c>
      <c r="L82" s="104">
        <f t="shared" ref="L82:M86" si="17">SUM(C82,F82,I82)</f>
        <v>173</v>
      </c>
      <c r="M82" s="104">
        <f t="shared" si="17"/>
        <v>177</v>
      </c>
      <c r="N82" s="104">
        <f>SUM(L82:M82)</f>
        <v>350</v>
      </c>
      <c r="O82" s="105" t="s">
        <v>12</v>
      </c>
      <c r="P82" s="759" t="s">
        <v>166</v>
      </c>
    </row>
    <row r="83" spans="1:16" ht="30" customHeight="1" x14ac:dyDescent="0.2">
      <c r="A83" s="794"/>
      <c r="B83" s="103" t="s">
        <v>13</v>
      </c>
      <c r="C83" s="104">
        <v>0</v>
      </c>
      <c r="D83" s="104">
        <v>0</v>
      </c>
      <c r="E83" s="104">
        <f>SUM(C83:D83)</f>
        <v>0</v>
      </c>
      <c r="F83" s="104">
        <v>0</v>
      </c>
      <c r="G83" s="104">
        <v>0</v>
      </c>
      <c r="H83" s="104">
        <f>SUM(F83:G83)</f>
        <v>0</v>
      </c>
      <c r="I83" s="104">
        <v>0</v>
      </c>
      <c r="J83" s="104">
        <v>0</v>
      </c>
      <c r="K83" s="104">
        <f>SUM(I83:J83)</f>
        <v>0</v>
      </c>
      <c r="L83" s="104">
        <f t="shared" si="17"/>
        <v>0</v>
      </c>
      <c r="M83" s="104">
        <f t="shared" si="17"/>
        <v>0</v>
      </c>
      <c r="N83" s="104">
        <f>SUM(L83:M83)</f>
        <v>0</v>
      </c>
      <c r="O83" s="105" t="s">
        <v>309</v>
      </c>
      <c r="P83" s="751"/>
    </row>
    <row r="84" spans="1:16" ht="30" customHeight="1" x14ac:dyDescent="0.2">
      <c r="A84" s="794"/>
      <c r="B84" s="103" t="s">
        <v>123</v>
      </c>
      <c r="C84" s="104">
        <v>517.99999999999989</v>
      </c>
      <c r="D84" s="104">
        <v>542</v>
      </c>
      <c r="E84" s="104">
        <f>SUM(C84:D84)</f>
        <v>1060</v>
      </c>
      <c r="F84" s="104">
        <v>235</v>
      </c>
      <c r="G84" s="104">
        <v>167.00000000000006</v>
      </c>
      <c r="H84" s="104">
        <f>SUM(F84:G84)</f>
        <v>402.00000000000006</v>
      </c>
      <c r="I84" s="104">
        <v>198.00000000000003</v>
      </c>
      <c r="J84" s="104">
        <v>221</v>
      </c>
      <c r="K84" s="104">
        <f>SUM(I84:J84)</f>
        <v>419</v>
      </c>
      <c r="L84" s="104">
        <f t="shared" si="17"/>
        <v>950.99999999999989</v>
      </c>
      <c r="M84" s="104">
        <f t="shared" si="17"/>
        <v>930</v>
      </c>
      <c r="N84" s="104">
        <f>SUM(L84:M84)</f>
        <v>1881</v>
      </c>
      <c r="O84" s="105" t="s">
        <v>16</v>
      </c>
      <c r="P84" s="751"/>
    </row>
    <row r="85" spans="1:16" ht="30" customHeight="1" x14ac:dyDescent="0.2">
      <c r="A85" s="794"/>
      <c r="B85" s="103" t="s">
        <v>17</v>
      </c>
      <c r="C85" s="104">
        <v>0</v>
      </c>
      <c r="D85" s="104">
        <v>0</v>
      </c>
      <c r="E85" s="104">
        <f>SUM(C85:D85)</f>
        <v>0</v>
      </c>
      <c r="F85" s="104">
        <v>0</v>
      </c>
      <c r="G85" s="104">
        <v>0</v>
      </c>
      <c r="H85" s="104">
        <f>SUM(F85:G85)</f>
        <v>0</v>
      </c>
      <c r="I85" s="104">
        <v>0</v>
      </c>
      <c r="J85" s="104">
        <v>0</v>
      </c>
      <c r="K85" s="104">
        <f>SUM(I85:J85)</f>
        <v>0</v>
      </c>
      <c r="L85" s="104">
        <f t="shared" si="17"/>
        <v>0</v>
      </c>
      <c r="M85" s="104">
        <f t="shared" si="17"/>
        <v>0</v>
      </c>
      <c r="N85" s="104">
        <f>SUM(L85:M85)</f>
        <v>0</v>
      </c>
      <c r="O85" s="105" t="s">
        <v>18</v>
      </c>
      <c r="P85" s="751"/>
    </row>
    <row r="86" spans="1:16" ht="30" customHeight="1" x14ac:dyDescent="0.2">
      <c r="A86" s="794"/>
      <c r="B86" s="106" t="s">
        <v>19</v>
      </c>
      <c r="C86" s="104">
        <v>0</v>
      </c>
      <c r="D86" s="104">
        <v>0</v>
      </c>
      <c r="E86" s="104">
        <f>SUM(C86:D86)</f>
        <v>0</v>
      </c>
      <c r="F86" s="104">
        <v>0</v>
      </c>
      <c r="G86" s="104">
        <v>0</v>
      </c>
      <c r="H86" s="104">
        <f>SUM(F86:G86)</f>
        <v>0</v>
      </c>
      <c r="I86" s="104">
        <v>0</v>
      </c>
      <c r="J86" s="104">
        <v>0</v>
      </c>
      <c r="K86" s="104">
        <f>SUM(I86:J86)</f>
        <v>0</v>
      </c>
      <c r="L86" s="104">
        <f t="shared" si="17"/>
        <v>0</v>
      </c>
      <c r="M86" s="104">
        <f t="shared" si="17"/>
        <v>0</v>
      </c>
      <c r="N86" s="104">
        <f>SUM(L86:M86)</f>
        <v>0</v>
      </c>
      <c r="O86" s="108" t="s">
        <v>20</v>
      </c>
      <c r="P86" s="751"/>
    </row>
    <row r="87" spans="1:16" ht="30" customHeight="1" thickBot="1" x14ac:dyDescent="0.25">
      <c r="A87" s="795"/>
      <c r="B87" s="109" t="s">
        <v>21</v>
      </c>
      <c r="C87" s="110">
        <f t="shared" ref="C87:N87" si="18">SUM(C82:C86)</f>
        <v>615.99999999999989</v>
      </c>
      <c r="D87" s="110">
        <f t="shared" si="18"/>
        <v>641</v>
      </c>
      <c r="E87" s="110">
        <f t="shared" si="18"/>
        <v>1257</v>
      </c>
      <c r="F87" s="110">
        <f t="shared" si="18"/>
        <v>268</v>
      </c>
      <c r="G87" s="110">
        <f t="shared" si="18"/>
        <v>216.00000000000006</v>
      </c>
      <c r="H87" s="110">
        <f t="shared" si="18"/>
        <v>484.00000000000006</v>
      </c>
      <c r="I87" s="110">
        <f t="shared" si="18"/>
        <v>240.00000000000003</v>
      </c>
      <c r="J87" s="110">
        <f t="shared" si="18"/>
        <v>250</v>
      </c>
      <c r="K87" s="110">
        <f t="shared" si="18"/>
        <v>490</v>
      </c>
      <c r="L87" s="110">
        <f t="shared" si="18"/>
        <v>1124</v>
      </c>
      <c r="M87" s="110">
        <f t="shared" si="18"/>
        <v>1107</v>
      </c>
      <c r="N87" s="110">
        <f t="shared" si="18"/>
        <v>2231</v>
      </c>
      <c r="O87" s="17" t="s">
        <v>311</v>
      </c>
      <c r="P87" s="752"/>
    </row>
    <row r="88" spans="1:16" ht="30" customHeight="1" x14ac:dyDescent="0.2">
      <c r="A88" s="802" t="s">
        <v>77</v>
      </c>
      <c r="B88" s="103" t="s">
        <v>11</v>
      </c>
      <c r="C88" s="104">
        <v>92</v>
      </c>
      <c r="D88" s="104">
        <v>82</v>
      </c>
      <c r="E88" s="104">
        <f>SUM(C88:D88)</f>
        <v>174</v>
      </c>
      <c r="F88" s="104">
        <v>5</v>
      </c>
      <c r="G88" s="104">
        <v>1</v>
      </c>
      <c r="H88" s="104">
        <f>SUM(F88:G88)</f>
        <v>6</v>
      </c>
      <c r="I88" s="104">
        <v>11</v>
      </c>
      <c r="J88" s="104">
        <v>5</v>
      </c>
      <c r="K88" s="104">
        <f>SUM(I88:J88)</f>
        <v>16</v>
      </c>
      <c r="L88" s="104">
        <f t="shared" ref="L88:M92" si="19">SUM(C88,F88,I88)</f>
        <v>108</v>
      </c>
      <c r="M88" s="104">
        <f t="shared" si="19"/>
        <v>88</v>
      </c>
      <c r="N88" s="104">
        <f>SUM(L88:M88)</f>
        <v>196</v>
      </c>
      <c r="O88" s="105" t="s">
        <v>12</v>
      </c>
      <c r="P88" s="759" t="s">
        <v>377</v>
      </c>
    </row>
    <row r="89" spans="1:16" ht="30" customHeight="1" x14ac:dyDescent="0.2">
      <c r="A89" s="794"/>
      <c r="B89" s="103" t="s">
        <v>13</v>
      </c>
      <c r="C89" s="104">
        <v>0</v>
      </c>
      <c r="D89" s="104">
        <v>0</v>
      </c>
      <c r="E89" s="104">
        <f>SUM(C89:D89)</f>
        <v>0</v>
      </c>
      <c r="F89" s="104">
        <v>0</v>
      </c>
      <c r="G89" s="104">
        <v>0</v>
      </c>
      <c r="H89" s="104">
        <f>SUM(F89:G89)</f>
        <v>0</v>
      </c>
      <c r="I89" s="104">
        <v>0</v>
      </c>
      <c r="J89" s="104">
        <v>0</v>
      </c>
      <c r="K89" s="104">
        <f>SUM(I89:J89)</f>
        <v>0</v>
      </c>
      <c r="L89" s="104">
        <f t="shared" si="19"/>
        <v>0</v>
      </c>
      <c r="M89" s="104">
        <f t="shared" si="19"/>
        <v>0</v>
      </c>
      <c r="N89" s="104">
        <f>SUM(L89:M89)</f>
        <v>0</v>
      </c>
      <c r="O89" s="105" t="s">
        <v>309</v>
      </c>
      <c r="P89" s="751"/>
    </row>
    <row r="90" spans="1:16" ht="30" customHeight="1" x14ac:dyDescent="0.2">
      <c r="A90" s="794"/>
      <c r="B90" s="103" t="s">
        <v>123</v>
      </c>
      <c r="C90" s="104">
        <v>269</v>
      </c>
      <c r="D90" s="104">
        <v>252</v>
      </c>
      <c r="E90" s="104">
        <f>SUM(C90:D90)</f>
        <v>521</v>
      </c>
      <c r="F90" s="104">
        <v>5</v>
      </c>
      <c r="G90" s="104">
        <v>2</v>
      </c>
      <c r="H90" s="104">
        <f>SUM(F90:G90)</f>
        <v>7</v>
      </c>
      <c r="I90" s="104">
        <v>60</v>
      </c>
      <c r="J90" s="104">
        <v>43</v>
      </c>
      <c r="K90" s="104">
        <f>SUM(I90:J90)</f>
        <v>103</v>
      </c>
      <c r="L90" s="104">
        <f t="shared" si="19"/>
        <v>334</v>
      </c>
      <c r="M90" s="104">
        <f t="shared" si="19"/>
        <v>297</v>
      </c>
      <c r="N90" s="104">
        <f>SUM(L90:M90)</f>
        <v>631</v>
      </c>
      <c r="O90" s="105" t="s">
        <v>16</v>
      </c>
      <c r="P90" s="751"/>
    </row>
    <row r="91" spans="1:16" ht="30" customHeight="1" x14ac:dyDescent="0.2">
      <c r="A91" s="794"/>
      <c r="B91" s="103" t="s">
        <v>17</v>
      </c>
      <c r="C91" s="104">
        <v>0</v>
      </c>
      <c r="D91" s="104">
        <v>0</v>
      </c>
      <c r="E91" s="104">
        <f>SUM(C91:D91)</f>
        <v>0</v>
      </c>
      <c r="F91" s="104">
        <v>0</v>
      </c>
      <c r="G91" s="104">
        <v>0</v>
      </c>
      <c r="H91" s="104">
        <f>SUM(F91:G91)</f>
        <v>0</v>
      </c>
      <c r="I91" s="104">
        <v>0</v>
      </c>
      <c r="J91" s="104">
        <v>0</v>
      </c>
      <c r="K91" s="104">
        <f>SUM(I91:J91)</f>
        <v>0</v>
      </c>
      <c r="L91" s="104">
        <f t="shared" si="19"/>
        <v>0</v>
      </c>
      <c r="M91" s="104">
        <f t="shared" si="19"/>
        <v>0</v>
      </c>
      <c r="N91" s="104">
        <f>SUM(L91:M91)</f>
        <v>0</v>
      </c>
      <c r="O91" s="105" t="s">
        <v>18</v>
      </c>
      <c r="P91" s="751"/>
    </row>
    <row r="92" spans="1:16" ht="30" customHeight="1" x14ac:dyDescent="0.2">
      <c r="A92" s="794"/>
      <c r="B92" s="106" t="s">
        <v>19</v>
      </c>
      <c r="C92" s="104">
        <v>0</v>
      </c>
      <c r="D92" s="104">
        <v>0</v>
      </c>
      <c r="E92" s="104">
        <f>SUM(C92:D92)</f>
        <v>0</v>
      </c>
      <c r="F92" s="104">
        <v>0</v>
      </c>
      <c r="G92" s="104">
        <v>0</v>
      </c>
      <c r="H92" s="104">
        <f>SUM(F92:G92)</f>
        <v>0</v>
      </c>
      <c r="I92" s="104">
        <v>0</v>
      </c>
      <c r="J92" s="104">
        <v>0</v>
      </c>
      <c r="K92" s="104">
        <f>SUM(I92:J92)</f>
        <v>0</v>
      </c>
      <c r="L92" s="104">
        <f t="shared" si="19"/>
        <v>0</v>
      </c>
      <c r="M92" s="104">
        <f t="shared" si="19"/>
        <v>0</v>
      </c>
      <c r="N92" s="104">
        <f>SUM(L92:M92)</f>
        <v>0</v>
      </c>
      <c r="O92" s="108" t="s">
        <v>20</v>
      </c>
      <c r="P92" s="751"/>
    </row>
    <row r="93" spans="1:16" ht="30" customHeight="1" thickBot="1" x14ac:dyDescent="0.25">
      <c r="A93" s="795"/>
      <c r="B93" s="109" t="s">
        <v>21</v>
      </c>
      <c r="C93" s="110">
        <f>SUM(C88:C92)</f>
        <v>361</v>
      </c>
      <c r="D93" s="110">
        <f t="shared" ref="D93:N93" si="20">SUM(D88:D92)</f>
        <v>334</v>
      </c>
      <c r="E93" s="110">
        <f t="shared" si="20"/>
        <v>695</v>
      </c>
      <c r="F93" s="110">
        <f t="shared" si="20"/>
        <v>10</v>
      </c>
      <c r="G93" s="110">
        <f t="shared" si="20"/>
        <v>3</v>
      </c>
      <c r="H93" s="110">
        <f t="shared" si="20"/>
        <v>13</v>
      </c>
      <c r="I93" s="110">
        <f t="shared" si="20"/>
        <v>71</v>
      </c>
      <c r="J93" s="110">
        <f t="shared" si="20"/>
        <v>48</v>
      </c>
      <c r="K93" s="110">
        <f t="shared" si="20"/>
        <v>119</v>
      </c>
      <c r="L93" s="110">
        <f t="shared" si="20"/>
        <v>442</v>
      </c>
      <c r="M93" s="110">
        <f t="shared" si="20"/>
        <v>385</v>
      </c>
      <c r="N93" s="110">
        <f t="shared" si="20"/>
        <v>827</v>
      </c>
      <c r="O93" s="17" t="s">
        <v>311</v>
      </c>
      <c r="P93" s="752"/>
    </row>
    <row r="94" spans="1:16" ht="30" customHeight="1" x14ac:dyDescent="0.2">
      <c r="A94" s="802" t="s">
        <v>60</v>
      </c>
      <c r="B94" s="103" t="s">
        <v>11</v>
      </c>
      <c r="C94" s="104">
        <v>29</v>
      </c>
      <c r="D94" s="104">
        <v>40</v>
      </c>
      <c r="E94" s="104">
        <f>SUM(C94:D94)</f>
        <v>69</v>
      </c>
      <c r="F94" s="104">
        <v>0</v>
      </c>
      <c r="G94" s="104">
        <v>0</v>
      </c>
      <c r="H94" s="104">
        <f>SUM(F94:G94)</f>
        <v>0</v>
      </c>
      <c r="I94" s="104">
        <v>0</v>
      </c>
      <c r="J94" s="104">
        <v>0</v>
      </c>
      <c r="K94" s="104">
        <f>SUM(I94:J94)</f>
        <v>0</v>
      </c>
      <c r="L94" s="104">
        <f t="shared" ref="L94:M98" si="21">SUM(C94,F94,I94)</f>
        <v>29</v>
      </c>
      <c r="M94" s="104">
        <f t="shared" si="21"/>
        <v>40</v>
      </c>
      <c r="N94" s="104">
        <f>SUM(L94:M94)</f>
        <v>69</v>
      </c>
      <c r="O94" s="105" t="s">
        <v>12</v>
      </c>
      <c r="P94" s="759" t="s">
        <v>314</v>
      </c>
    </row>
    <row r="95" spans="1:16" ht="30" customHeight="1" x14ac:dyDescent="0.2">
      <c r="A95" s="794"/>
      <c r="B95" s="103" t="s">
        <v>13</v>
      </c>
      <c r="C95" s="104">
        <v>0</v>
      </c>
      <c r="D95" s="104">
        <v>0</v>
      </c>
      <c r="E95" s="104">
        <f>SUM(C95:D95)</f>
        <v>0</v>
      </c>
      <c r="F95" s="104">
        <v>0</v>
      </c>
      <c r="G95" s="104">
        <v>0</v>
      </c>
      <c r="H95" s="104">
        <f>SUM(F95:G95)</f>
        <v>0</v>
      </c>
      <c r="I95" s="104">
        <v>0</v>
      </c>
      <c r="J95" s="104">
        <v>0</v>
      </c>
      <c r="K95" s="104">
        <f>SUM(I95:J95)</f>
        <v>0</v>
      </c>
      <c r="L95" s="104">
        <f t="shared" si="21"/>
        <v>0</v>
      </c>
      <c r="M95" s="104">
        <f t="shared" si="21"/>
        <v>0</v>
      </c>
      <c r="N95" s="104">
        <f>SUM(L95:M95)</f>
        <v>0</v>
      </c>
      <c r="O95" s="105" t="s">
        <v>309</v>
      </c>
      <c r="P95" s="751"/>
    </row>
    <row r="96" spans="1:16" ht="30" customHeight="1" x14ac:dyDescent="0.2">
      <c r="A96" s="794"/>
      <c r="B96" s="103" t="s">
        <v>123</v>
      </c>
      <c r="C96" s="104">
        <v>37</v>
      </c>
      <c r="D96" s="104">
        <v>77</v>
      </c>
      <c r="E96" s="104">
        <f>SUM(C96:D96)</f>
        <v>114</v>
      </c>
      <c r="F96" s="104">
        <v>3</v>
      </c>
      <c r="G96" s="104">
        <v>6</v>
      </c>
      <c r="H96" s="104">
        <f>SUM(F96:G96)</f>
        <v>9</v>
      </c>
      <c r="I96" s="104">
        <v>6</v>
      </c>
      <c r="J96" s="104">
        <v>19</v>
      </c>
      <c r="K96" s="104">
        <f>SUM(I96:J96)</f>
        <v>25</v>
      </c>
      <c r="L96" s="104">
        <f t="shared" si="21"/>
        <v>46</v>
      </c>
      <c r="M96" s="104">
        <f t="shared" si="21"/>
        <v>102</v>
      </c>
      <c r="N96" s="104">
        <f>SUM(L96:M96)</f>
        <v>148</v>
      </c>
      <c r="O96" s="105" t="s">
        <v>16</v>
      </c>
      <c r="P96" s="751"/>
    </row>
    <row r="97" spans="1:16" ht="30" customHeight="1" x14ac:dyDescent="0.2">
      <c r="A97" s="794"/>
      <c r="B97" s="103" t="s">
        <v>17</v>
      </c>
      <c r="C97" s="104">
        <v>0</v>
      </c>
      <c r="D97" s="104">
        <v>0</v>
      </c>
      <c r="E97" s="104">
        <f>SUM(C97:D97)</f>
        <v>0</v>
      </c>
      <c r="F97" s="104">
        <v>0</v>
      </c>
      <c r="G97" s="104">
        <v>0</v>
      </c>
      <c r="H97" s="104">
        <f>SUM(F97:G97)</f>
        <v>0</v>
      </c>
      <c r="I97" s="104">
        <v>0</v>
      </c>
      <c r="J97" s="104">
        <v>0</v>
      </c>
      <c r="K97" s="104">
        <f>SUM(I97:J97)</f>
        <v>0</v>
      </c>
      <c r="L97" s="104">
        <f t="shared" si="21"/>
        <v>0</v>
      </c>
      <c r="M97" s="104">
        <f t="shared" si="21"/>
        <v>0</v>
      </c>
      <c r="N97" s="104">
        <f>SUM(L97:M97)</f>
        <v>0</v>
      </c>
      <c r="O97" s="105" t="s">
        <v>18</v>
      </c>
      <c r="P97" s="751"/>
    </row>
    <row r="98" spans="1:16" ht="30" customHeight="1" x14ac:dyDescent="0.2">
      <c r="A98" s="794"/>
      <c r="B98" s="106" t="s">
        <v>19</v>
      </c>
      <c r="C98" s="104">
        <v>0</v>
      </c>
      <c r="D98" s="104">
        <v>0</v>
      </c>
      <c r="E98" s="104">
        <f>SUM(C98:D98)</f>
        <v>0</v>
      </c>
      <c r="F98" s="104">
        <v>0</v>
      </c>
      <c r="G98" s="104">
        <v>0</v>
      </c>
      <c r="H98" s="104">
        <f>SUM(F98:G98)</f>
        <v>0</v>
      </c>
      <c r="I98" s="104">
        <v>0</v>
      </c>
      <c r="J98" s="104">
        <v>0</v>
      </c>
      <c r="K98" s="104">
        <f>SUM(I98:J98)</f>
        <v>0</v>
      </c>
      <c r="L98" s="104">
        <f t="shared" si="21"/>
        <v>0</v>
      </c>
      <c r="M98" s="104">
        <f t="shared" si="21"/>
        <v>0</v>
      </c>
      <c r="N98" s="104">
        <f>SUM(L98:M98)</f>
        <v>0</v>
      </c>
      <c r="O98" s="108" t="s">
        <v>20</v>
      </c>
      <c r="P98" s="751"/>
    </row>
    <row r="99" spans="1:16" ht="30" customHeight="1" thickBot="1" x14ac:dyDescent="0.25">
      <c r="A99" s="795"/>
      <c r="B99" s="109" t="s">
        <v>21</v>
      </c>
      <c r="C99" s="110">
        <f>SUM(C94:C98)</f>
        <v>66</v>
      </c>
      <c r="D99" s="110">
        <f t="shared" ref="D99:N99" si="22">SUM(D94:D98)</f>
        <v>117</v>
      </c>
      <c r="E99" s="110">
        <f t="shared" si="22"/>
        <v>183</v>
      </c>
      <c r="F99" s="110">
        <f t="shared" si="22"/>
        <v>3</v>
      </c>
      <c r="G99" s="110">
        <f t="shared" si="22"/>
        <v>6</v>
      </c>
      <c r="H99" s="110">
        <f t="shared" si="22"/>
        <v>9</v>
      </c>
      <c r="I99" s="110">
        <f t="shared" si="22"/>
        <v>6</v>
      </c>
      <c r="J99" s="110">
        <f t="shared" si="22"/>
        <v>19</v>
      </c>
      <c r="K99" s="110">
        <f t="shared" si="22"/>
        <v>25</v>
      </c>
      <c r="L99" s="110">
        <f t="shared" si="22"/>
        <v>75</v>
      </c>
      <c r="M99" s="110">
        <f t="shared" si="22"/>
        <v>142</v>
      </c>
      <c r="N99" s="110">
        <f t="shared" si="22"/>
        <v>217</v>
      </c>
      <c r="O99" s="17" t="s">
        <v>311</v>
      </c>
      <c r="P99" s="752"/>
    </row>
    <row r="100" spans="1:16" ht="30" customHeight="1" x14ac:dyDescent="0.2">
      <c r="A100" s="393"/>
      <c r="B100" s="88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4"/>
      <c r="P100" s="385"/>
    </row>
    <row r="101" spans="1:16" ht="30" customHeight="1" thickBot="1" x14ac:dyDescent="0.25">
      <c r="A101" s="502" t="s">
        <v>417</v>
      </c>
      <c r="B101" s="424"/>
      <c r="C101" s="425"/>
      <c r="D101" s="425"/>
      <c r="E101" s="425"/>
      <c r="F101" s="425"/>
      <c r="G101" s="425"/>
      <c r="H101" s="425"/>
      <c r="I101" s="425"/>
      <c r="J101" s="425"/>
      <c r="K101" s="425"/>
      <c r="L101" s="425"/>
      <c r="M101" s="425"/>
      <c r="N101" s="425"/>
      <c r="O101" s="426"/>
      <c r="P101" s="503" t="s">
        <v>418</v>
      </c>
    </row>
    <row r="102" spans="1:16" ht="30" customHeight="1" thickTop="1" x14ac:dyDescent="0.2">
      <c r="A102" s="793" t="s">
        <v>42</v>
      </c>
      <c r="B102" s="796" t="s">
        <v>1</v>
      </c>
      <c r="C102" s="799" t="s">
        <v>117</v>
      </c>
      <c r="D102" s="799"/>
      <c r="E102" s="394"/>
      <c r="F102" s="799" t="s">
        <v>118</v>
      </c>
      <c r="G102" s="799"/>
      <c r="H102" s="799"/>
      <c r="I102" s="799" t="s">
        <v>119</v>
      </c>
      <c r="J102" s="799"/>
      <c r="K102" s="799"/>
      <c r="L102" s="796" t="s">
        <v>84</v>
      </c>
      <c r="M102" s="796"/>
      <c r="N102" s="796"/>
      <c r="O102" s="796" t="s">
        <v>6</v>
      </c>
      <c r="P102" s="793" t="s">
        <v>152</v>
      </c>
    </row>
    <row r="103" spans="1:16" ht="30" customHeight="1" thickBot="1" x14ac:dyDescent="0.25">
      <c r="A103" s="794"/>
      <c r="B103" s="797"/>
      <c r="C103" s="800" t="s">
        <v>120</v>
      </c>
      <c r="D103" s="800"/>
      <c r="E103" s="395"/>
      <c r="F103" s="800" t="s">
        <v>121</v>
      </c>
      <c r="G103" s="800"/>
      <c r="H103" s="800"/>
      <c r="I103" s="800" t="s">
        <v>122</v>
      </c>
      <c r="J103" s="800"/>
      <c r="K103" s="800"/>
      <c r="L103" s="800" t="s">
        <v>22</v>
      </c>
      <c r="M103" s="800"/>
      <c r="N103" s="800"/>
      <c r="O103" s="797"/>
      <c r="P103" s="794"/>
    </row>
    <row r="104" spans="1:16" ht="30" customHeight="1" thickBot="1" x14ac:dyDescent="0.25">
      <c r="A104" s="794"/>
      <c r="B104" s="797"/>
      <c r="C104" s="392" t="s">
        <v>115</v>
      </c>
      <c r="D104" s="392" t="s">
        <v>116</v>
      </c>
      <c r="E104" s="392" t="s">
        <v>39</v>
      </c>
      <c r="F104" s="392" t="s">
        <v>115</v>
      </c>
      <c r="G104" s="392" t="s">
        <v>116</v>
      </c>
      <c r="H104" s="392" t="s">
        <v>39</v>
      </c>
      <c r="I104" s="392" t="s">
        <v>115</v>
      </c>
      <c r="J104" s="392" t="s">
        <v>116</v>
      </c>
      <c r="K104" s="392" t="s">
        <v>39</v>
      </c>
      <c r="L104" s="337" t="s">
        <v>115</v>
      </c>
      <c r="M104" s="337" t="s">
        <v>116</v>
      </c>
      <c r="N104" s="337" t="s">
        <v>39</v>
      </c>
      <c r="O104" s="797"/>
      <c r="P104" s="794"/>
    </row>
    <row r="105" spans="1:16" ht="30" customHeight="1" thickBot="1" x14ac:dyDescent="0.25">
      <c r="A105" s="795"/>
      <c r="B105" s="798"/>
      <c r="C105" s="392" t="s">
        <v>359</v>
      </c>
      <c r="D105" s="392" t="s">
        <v>360</v>
      </c>
      <c r="E105" s="392" t="s">
        <v>339</v>
      </c>
      <c r="F105" s="392" t="s">
        <v>359</v>
      </c>
      <c r="G105" s="392" t="s">
        <v>360</v>
      </c>
      <c r="H105" s="392" t="s">
        <v>339</v>
      </c>
      <c r="I105" s="392" t="s">
        <v>359</v>
      </c>
      <c r="J105" s="392" t="s">
        <v>360</v>
      </c>
      <c r="K105" s="392" t="s">
        <v>339</v>
      </c>
      <c r="L105" s="392" t="s">
        <v>359</v>
      </c>
      <c r="M105" s="392" t="s">
        <v>360</v>
      </c>
      <c r="N105" s="392" t="s">
        <v>339</v>
      </c>
      <c r="O105" s="798"/>
      <c r="P105" s="795"/>
    </row>
    <row r="106" spans="1:16" ht="30" customHeight="1" x14ac:dyDescent="0.2">
      <c r="A106" s="802" t="s">
        <v>96</v>
      </c>
      <c r="B106" s="103" t="s">
        <v>11</v>
      </c>
      <c r="C106" s="250" t="s">
        <v>371</v>
      </c>
      <c r="D106" s="250" t="s">
        <v>371</v>
      </c>
      <c r="E106" s="250" t="s">
        <v>371</v>
      </c>
      <c r="F106" s="250" t="s">
        <v>371</v>
      </c>
      <c r="G106" s="250" t="s">
        <v>371</v>
      </c>
      <c r="H106" s="250" t="s">
        <v>371</v>
      </c>
      <c r="I106" s="250" t="s">
        <v>371</v>
      </c>
      <c r="J106" s="250" t="s">
        <v>371</v>
      </c>
      <c r="K106" s="250" t="s">
        <v>371</v>
      </c>
      <c r="L106" s="250" t="s">
        <v>371</v>
      </c>
      <c r="M106" s="250" t="s">
        <v>371</v>
      </c>
      <c r="N106" s="250" t="s">
        <v>371</v>
      </c>
      <c r="O106" s="105" t="s">
        <v>12</v>
      </c>
      <c r="P106" s="759" t="s">
        <v>315</v>
      </c>
    </row>
    <row r="107" spans="1:16" ht="30" customHeight="1" x14ac:dyDescent="0.2">
      <c r="A107" s="794"/>
      <c r="B107" s="103" t="s">
        <v>13</v>
      </c>
      <c r="C107" s="250" t="s">
        <v>371</v>
      </c>
      <c r="D107" s="250" t="s">
        <v>371</v>
      </c>
      <c r="E107" s="250" t="s">
        <v>371</v>
      </c>
      <c r="F107" s="250" t="s">
        <v>371</v>
      </c>
      <c r="G107" s="250" t="s">
        <v>371</v>
      </c>
      <c r="H107" s="250" t="s">
        <v>371</v>
      </c>
      <c r="I107" s="250" t="s">
        <v>371</v>
      </c>
      <c r="J107" s="250" t="s">
        <v>371</v>
      </c>
      <c r="K107" s="250" t="s">
        <v>371</v>
      </c>
      <c r="L107" s="250" t="s">
        <v>371</v>
      </c>
      <c r="M107" s="250" t="s">
        <v>371</v>
      </c>
      <c r="N107" s="250" t="s">
        <v>371</v>
      </c>
      <c r="O107" s="105" t="s">
        <v>309</v>
      </c>
      <c r="P107" s="751"/>
    </row>
    <row r="108" spans="1:16" ht="30" customHeight="1" x14ac:dyDescent="0.2">
      <c r="A108" s="794"/>
      <c r="B108" s="103" t="s">
        <v>123</v>
      </c>
      <c r="C108" s="250" t="s">
        <v>371</v>
      </c>
      <c r="D108" s="250" t="s">
        <v>371</v>
      </c>
      <c r="E108" s="250" t="s">
        <v>371</v>
      </c>
      <c r="F108" s="250" t="s">
        <v>371</v>
      </c>
      <c r="G108" s="250" t="s">
        <v>371</v>
      </c>
      <c r="H108" s="250" t="s">
        <v>371</v>
      </c>
      <c r="I108" s="250" t="s">
        <v>371</v>
      </c>
      <c r="J108" s="250" t="s">
        <v>371</v>
      </c>
      <c r="K108" s="250" t="s">
        <v>371</v>
      </c>
      <c r="L108" s="250" t="s">
        <v>371</v>
      </c>
      <c r="M108" s="250" t="s">
        <v>371</v>
      </c>
      <c r="N108" s="250" t="s">
        <v>371</v>
      </c>
      <c r="O108" s="105" t="s">
        <v>16</v>
      </c>
      <c r="P108" s="751"/>
    </row>
    <row r="109" spans="1:16" ht="30" customHeight="1" x14ac:dyDescent="0.2">
      <c r="A109" s="794"/>
      <c r="B109" s="103" t="s">
        <v>17</v>
      </c>
      <c r="C109" s="250" t="s">
        <v>371</v>
      </c>
      <c r="D109" s="250" t="s">
        <v>371</v>
      </c>
      <c r="E109" s="250" t="s">
        <v>371</v>
      </c>
      <c r="F109" s="250" t="s">
        <v>371</v>
      </c>
      <c r="G109" s="250" t="s">
        <v>371</v>
      </c>
      <c r="H109" s="250" t="s">
        <v>371</v>
      </c>
      <c r="I109" s="250" t="s">
        <v>371</v>
      </c>
      <c r="J109" s="250" t="s">
        <v>371</v>
      </c>
      <c r="K109" s="250" t="s">
        <v>371</v>
      </c>
      <c r="L109" s="250" t="s">
        <v>371</v>
      </c>
      <c r="M109" s="250" t="s">
        <v>371</v>
      </c>
      <c r="N109" s="250" t="s">
        <v>371</v>
      </c>
      <c r="O109" s="105" t="s">
        <v>18</v>
      </c>
      <c r="P109" s="751"/>
    </row>
    <row r="110" spans="1:16" ht="30" customHeight="1" x14ac:dyDescent="0.2">
      <c r="A110" s="794"/>
      <c r="B110" s="106" t="s">
        <v>19</v>
      </c>
      <c r="C110" s="250" t="s">
        <v>371</v>
      </c>
      <c r="D110" s="250" t="s">
        <v>371</v>
      </c>
      <c r="E110" s="250" t="s">
        <v>371</v>
      </c>
      <c r="F110" s="250" t="s">
        <v>371</v>
      </c>
      <c r="G110" s="250" t="s">
        <v>371</v>
      </c>
      <c r="H110" s="250" t="s">
        <v>371</v>
      </c>
      <c r="I110" s="250" t="s">
        <v>371</v>
      </c>
      <c r="J110" s="250" t="s">
        <v>371</v>
      </c>
      <c r="K110" s="250" t="s">
        <v>371</v>
      </c>
      <c r="L110" s="250" t="s">
        <v>371</v>
      </c>
      <c r="M110" s="250" t="s">
        <v>371</v>
      </c>
      <c r="N110" s="250" t="s">
        <v>371</v>
      </c>
      <c r="O110" s="108" t="s">
        <v>20</v>
      </c>
      <c r="P110" s="751"/>
    </row>
    <row r="111" spans="1:16" ht="30" customHeight="1" thickBot="1" x14ac:dyDescent="0.25">
      <c r="A111" s="795"/>
      <c r="B111" s="109" t="s">
        <v>21</v>
      </c>
      <c r="C111" s="253" t="s">
        <v>371</v>
      </c>
      <c r="D111" s="253" t="s">
        <v>371</v>
      </c>
      <c r="E111" s="253" t="s">
        <v>371</v>
      </c>
      <c r="F111" s="253" t="s">
        <v>371</v>
      </c>
      <c r="G111" s="253" t="s">
        <v>371</v>
      </c>
      <c r="H111" s="253" t="s">
        <v>371</v>
      </c>
      <c r="I111" s="253" t="s">
        <v>371</v>
      </c>
      <c r="J111" s="253" t="s">
        <v>371</v>
      </c>
      <c r="K111" s="253" t="s">
        <v>371</v>
      </c>
      <c r="L111" s="253" t="s">
        <v>371</v>
      </c>
      <c r="M111" s="253" t="s">
        <v>371</v>
      </c>
      <c r="N111" s="253" t="s">
        <v>371</v>
      </c>
      <c r="O111" s="17" t="s">
        <v>311</v>
      </c>
      <c r="P111" s="752"/>
    </row>
    <row r="112" spans="1:16" ht="30" customHeight="1" x14ac:dyDescent="0.2">
      <c r="A112" s="802" t="s">
        <v>108</v>
      </c>
      <c r="B112" s="103" t="s">
        <v>11</v>
      </c>
      <c r="C112" s="339">
        <v>53</v>
      </c>
      <c r="D112" s="339">
        <v>54</v>
      </c>
      <c r="E112" s="339">
        <f>SUM(C112:D112)</f>
        <v>107</v>
      </c>
      <c r="F112" s="339">
        <v>9</v>
      </c>
      <c r="G112" s="339">
        <v>2</v>
      </c>
      <c r="H112" s="339">
        <f>SUM(F112:G112)</f>
        <v>11</v>
      </c>
      <c r="I112" s="339">
        <v>0</v>
      </c>
      <c r="J112" s="339">
        <v>0</v>
      </c>
      <c r="K112" s="339">
        <f>SUM(I112:J112)</f>
        <v>0</v>
      </c>
      <c r="L112" s="339">
        <f t="shared" ref="L112:M116" si="23">SUM(C112,F112,I112)</f>
        <v>62</v>
      </c>
      <c r="M112" s="339">
        <f t="shared" si="23"/>
        <v>56</v>
      </c>
      <c r="N112" s="339">
        <f>SUM(L112:M112)</f>
        <v>118</v>
      </c>
      <c r="O112" s="105" t="s">
        <v>12</v>
      </c>
      <c r="P112" s="759" t="s">
        <v>316</v>
      </c>
    </row>
    <row r="113" spans="1:16" ht="30" customHeight="1" x14ac:dyDescent="0.2">
      <c r="A113" s="794"/>
      <c r="B113" s="103" t="s">
        <v>13</v>
      </c>
      <c r="C113" s="104">
        <v>0</v>
      </c>
      <c r="D113" s="104">
        <v>0</v>
      </c>
      <c r="E113" s="104">
        <f>SUM(C113:D113)</f>
        <v>0</v>
      </c>
      <c r="F113" s="104">
        <v>0</v>
      </c>
      <c r="G113" s="104">
        <v>0</v>
      </c>
      <c r="H113" s="104">
        <f>SUM(F113:G113)</f>
        <v>0</v>
      </c>
      <c r="I113" s="104">
        <v>0</v>
      </c>
      <c r="J113" s="104">
        <v>0</v>
      </c>
      <c r="K113" s="104">
        <f>SUM(I113:J113)</f>
        <v>0</v>
      </c>
      <c r="L113" s="104">
        <f t="shared" si="23"/>
        <v>0</v>
      </c>
      <c r="M113" s="104">
        <f t="shared" si="23"/>
        <v>0</v>
      </c>
      <c r="N113" s="104">
        <f>SUM(L113:M113)</f>
        <v>0</v>
      </c>
      <c r="O113" s="105" t="s">
        <v>309</v>
      </c>
      <c r="P113" s="751"/>
    </row>
    <row r="114" spans="1:16" ht="30" customHeight="1" x14ac:dyDescent="0.2">
      <c r="A114" s="794"/>
      <c r="B114" s="103" t="s">
        <v>123</v>
      </c>
      <c r="C114" s="104">
        <v>0</v>
      </c>
      <c r="D114" s="104">
        <v>0</v>
      </c>
      <c r="E114" s="104">
        <f>SUM(C114:D114)</f>
        <v>0</v>
      </c>
      <c r="F114" s="104">
        <v>0</v>
      </c>
      <c r="G114" s="104">
        <v>0</v>
      </c>
      <c r="H114" s="104">
        <f>SUM(F114:G114)</f>
        <v>0</v>
      </c>
      <c r="I114" s="104">
        <v>0</v>
      </c>
      <c r="J114" s="104">
        <v>0</v>
      </c>
      <c r="K114" s="104">
        <f>SUM(I114:J114)</f>
        <v>0</v>
      </c>
      <c r="L114" s="104">
        <f t="shared" si="23"/>
        <v>0</v>
      </c>
      <c r="M114" s="104">
        <f t="shared" si="23"/>
        <v>0</v>
      </c>
      <c r="N114" s="104">
        <f>SUM(L114:M114)</f>
        <v>0</v>
      </c>
      <c r="O114" s="105" t="s">
        <v>16</v>
      </c>
      <c r="P114" s="751"/>
    </row>
    <row r="115" spans="1:16" ht="30" customHeight="1" x14ac:dyDescent="0.2">
      <c r="A115" s="794"/>
      <c r="B115" s="103" t="s">
        <v>17</v>
      </c>
      <c r="C115" s="104">
        <v>0</v>
      </c>
      <c r="D115" s="104">
        <v>0</v>
      </c>
      <c r="E115" s="104">
        <f>SUM(C115:D115)</f>
        <v>0</v>
      </c>
      <c r="F115" s="104">
        <v>0</v>
      </c>
      <c r="G115" s="104">
        <v>0</v>
      </c>
      <c r="H115" s="104">
        <f>SUM(F115:G115)</f>
        <v>0</v>
      </c>
      <c r="I115" s="104">
        <v>0</v>
      </c>
      <c r="J115" s="104">
        <v>0</v>
      </c>
      <c r="K115" s="104">
        <f>SUM(I115:J115)</f>
        <v>0</v>
      </c>
      <c r="L115" s="104">
        <f t="shared" si="23"/>
        <v>0</v>
      </c>
      <c r="M115" s="104">
        <f t="shared" si="23"/>
        <v>0</v>
      </c>
      <c r="N115" s="104">
        <f>SUM(L115:M115)</f>
        <v>0</v>
      </c>
      <c r="O115" s="105" t="s">
        <v>18</v>
      </c>
      <c r="P115" s="751"/>
    </row>
    <row r="116" spans="1:16" ht="30" customHeight="1" x14ac:dyDescent="0.2">
      <c r="A116" s="794"/>
      <c r="B116" s="106" t="s">
        <v>19</v>
      </c>
      <c r="C116" s="338">
        <v>0</v>
      </c>
      <c r="D116" s="338">
        <v>0</v>
      </c>
      <c r="E116" s="338">
        <f>SUM(C116:D116)</f>
        <v>0</v>
      </c>
      <c r="F116" s="338">
        <v>0</v>
      </c>
      <c r="G116" s="338">
        <v>0</v>
      </c>
      <c r="H116" s="338">
        <f>SUM(F116:G116)</f>
        <v>0</v>
      </c>
      <c r="I116" s="338">
        <v>0</v>
      </c>
      <c r="J116" s="338">
        <v>0</v>
      </c>
      <c r="K116" s="338">
        <f>SUM(I116:J116)</f>
        <v>0</v>
      </c>
      <c r="L116" s="338">
        <f t="shared" si="23"/>
        <v>0</v>
      </c>
      <c r="M116" s="338">
        <f t="shared" si="23"/>
        <v>0</v>
      </c>
      <c r="N116" s="338">
        <f>SUM(L116:M116)</f>
        <v>0</v>
      </c>
      <c r="O116" s="108" t="s">
        <v>20</v>
      </c>
      <c r="P116" s="751"/>
    </row>
    <row r="117" spans="1:16" ht="30" customHeight="1" thickBot="1" x14ac:dyDescent="0.25">
      <c r="A117" s="795"/>
      <c r="B117" s="109" t="s">
        <v>21</v>
      </c>
      <c r="C117" s="110">
        <f>SUM(C112:C116)</f>
        <v>53</v>
      </c>
      <c r="D117" s="110">
        <f t="shared" ref="D117:N117" si="24">SUM(D112:D116)</f>
        <v>54</v>
      </c>
      <c r="E117" s="110">
        <f t="shared" si="24"/>
        <v>107</v>
      </c>
      <c r="F117" s="110">
        <f t="shared" si="24"/>
        <v>9</v>
      </c>
      <c r="G117" s="110">
        <f t="shared" si="24"/>
        <v>2</v>
      </c>
      <c r="H117" s="110">
        <f t="shared" si="24"/>
        <v>11</v>
      </c>
      <c r="I117" s="110">
        <f t="shared" si="24"/>
        <v>0</v>
      </c>
      <c r="J117" s="110">
        <f t="shared" si="24"/>
        <v>0</v>
      </c>
      <c r="K117" s="110">
        <f t="shared" si="24"/>
        <v>0</v>
      </c>
      <c r="L117" s="110">
        <f t="shared" si="24"/>
        <v>62</v>
      </c>
      <c r="M117" s="110">
        <f t="shared" si="24"/>
        <v>56</v>
      </c>
      <c r="N117" s="110">
        <f t="shared" si="24"/>
        <v>118</v>
      </c>
      <c r="O117" s="17" t="s">
        <v>311</v>
      </c>
      <c r="P117" s="752"/>
    </row>
    <row r="118" spans="1:16" ht="30" customHeight="1" x14ac:dyDescent="0.2">
      <c r="A118" s="802" t="s">
        <v>62</v>
      </c>
      <c r="B118" s="103" t="s">
        <v>11</v>
      </c>
      <c r="C118" s="104">
        <v>188.00000000000003</v>
      </c>
      <c r="D118" s="104">
        <v>163.00000000000003</v>
      </c>
      <c r="E118" s="104">
        <f>SUM(C118:D118)</f>
        <v>351.00000000000006</v>
      </c>
      <c r="F118" s="104">
        <v>6</v>
      </c>
      <c r="G118" s="104">
        <v>15</v>
      </c>
      <c r="H118" s="104">
        <f>SUM(F118:G118)</f>
        <v>21</v>
      </c>
      <c r="I118" s="104">
        <v>0</v>
      </c>
      <c r="J118" s="104">
        <v>21</v>
      </c>
      <c r="K118" s="104">
        <f>SUM(I118:J118)</f>
        <v>21</v>
      </c>
      <c r="L118" s="104">
        <f t="shared" ref="L118:M122" si="25">SUM(C118,F118,I118)</f>
        <v>194.00000000000003</v>
      </c>
      <c r="M118" s="104">
        <f t="shared" si="25"/>
        <v>199.00000000000003</v>
      </c>
      <c r="N118" s="104">
        <f>SUM(L118:M118)</f>
        <v>393.00000000000006</v>
      </c>
      <c r="O118" s="105" t="s">
        <v>12</v>
      </c>
      <c r="P118" s="759" t="s">
        <v>317</v>
      </c>
    </row>
    <row r="119" spans="1:16" ht="30" customHeight="1" x14ac:dyDescent="0.2">
      <c r="A119" s="794"/>
      <c r="B119" s="103" t="s">
        <v>13</v>
      </c>
      <c r="C119" s="104">
        <v>0</v>
      </c>
      <c r="D119" s="104">
        <v>0</v>
      </c>
      <c r="E119" s="104">
        <f>SUM(C119:D119)</f>
        <v>0</v>
      </c>
      <c r="F119" s="104">
        <v>0</v>
      </c>
      <c r="G119" s="104">
        <v>0</v>
      </c>
      <c r="H119" s="104">
        <f>SUM(F119:G119)</f>
        <v>0</v>
      </c>
      <c r="I119" s="104">
        <v>0</v>
      </c>
      <c r="J119" s="104">
        <v>0</v>
      </c>
      <c r="K119" s="104">
        <f>SUM(I119:J119)</f>
        <v>0</v>
      </c>
      <c r="L119" s="104">
        <f t="shared" si="25"/>
        <v>0</v>
      </c>
      <c r="M119" s="104">
        <f t="shared" si="25"/>
        <v>0</v>
      </c>
      <c r="N119" s="104">
        <f>SUM(L119:M119)</f>
        <v>0</v>
      </c>
      <c r="O119" s="105" t="s">
        <v>309</v>
      </c>
      <c r="P119" s="751"/>
    </row>
    <row r="120" spans="1:16" ht="30" customHeight="1" x14ac:dyDescent="0.2">
      <c r="A120" s="794"/>
      <c r="B120" s="103" t="s">
        <v>123</v>
      </c>
      <c r="C120" s="104">
        <v>339</v>
      </c>
      <c r="D120" s="104">
        <v>277</v>
      </c>
      <c r="E120" s="104">
        <f>SUM(C120:D120)</f>
        <v>616</v>
      </c>
      <c r="F120" s="104">
        <v>7.0000000000000018</v>
      </c>
      <c r="G120" s="104">
        <v>19</v>
      </c>
      <c r="H120" s="104">
        <f>SUM(F120:G120)</f>
        <v>26</v>
      </c>
      <c r="I120" s="104">
        <v>0</v>
      </c>
      <c r="J120" s="104">
        <v>36</v>
      </c>
      <c r="K120" s="104">
        <f>SUM(I120:J120)</f>
        <v>36</v>
      </c>
      <c r="L120" s="104">
        <f t="shared" si="25"/>
        <v>346</v>
      </c>
      <c r="M120" s="104">
        <f t="shared" si="25"/>
        <v>332</v>
      </c>
      <c r="N120" s="104">
        <f>SUM(L120:M120)</f>
        <v>678</v>
      </c>
      <c r="O120" s="105" t="s">
        <v>16</v>
      </c>
      <c r="P120" s="751"/>
    </row>
    <row r="121" spans="1:16" ht="30" customHeight="1" x14ac:dyDescent="0.2">
      <c r="A121" s="794"/>
      <c r="B121" s="103" t="s">
        <v>17</v>
      </c>
      <c r="C121" s="104">
        <v>0</v>
      </c>
      <c r="D121" s="104">
        <v>0</v>
      </c>
      <c r="E121" s="104">
        <f>SUM(C121:D121)</f>
        <v>0</v>
      </c>
      <c r="F121" s="104">
        <v>0</v>
      </c>
      <c r="G121" s="104">
        <v>0</v>
      </c>
      <c r="H121" s="104">
        <f>SUM(F121:G121)</f>
        <v>0</v>
      </c>
      <c r="I121" s="104">
        <v>0</v>
      </c>
      <c r="J121" s="104">
        <v>0</v>
      </c>
      <c r="K121" s="104">
        <f>SUM(I121:J121)</f>
        <v>0</v>
      </c>
      <c r="L121" s="104">
        <f t="shared" si="25"/>
        <v>0</v>
      </c>
      <c r="M121" s="104">
        <f t="shared" si="25"/>
        <v>0</v>
      </c>
      <c r="N121" s="104">
        <f>SUM(L121:M121)</f>
        <v>0</v>
      </c>
      <c r="O121" s="105" t="s">
        <v>18</v>
      </c>
      <c r="P121" s="751"/>
    </row>
    <row r="122" spans="1:16" ht="30" customHeight="1" x14ac:dyDescent="0.2">
      <c r="A122" s="794"/>
      <c r="B122" s="106" t="s">
        <v>19</v>
      </c>
      <c r="C122" s="107">
        <v>50</v>
      </c>
      <c r="D122" s="107">
        <v>24</v>
      </c>
      <c r="E122" s="104">
        <f>SUM(C122:D122)</f>
        <v>74</v>
      </c>
      <c r="F122" s="107">
        <v>4</v>
      </c>
      <c r="G122" s="107">
        <v>6</v>
      </c>
      <c r="H122" s="104">
        <f>SUM(F122:G122)</f>
        <v>10</v>
      </c>
      <c r="I122" s="107">
        <v>0</v>
      </c>
      <c r="J122" s="107">
        <v>8</v>
      </c>
      <c r="K122" s="104">
        <f>SUM(I122:J122)</f>
        <v>8</v>
      </c>
      <c r="L122" s="104">
        <f t="shared" si="25"/>
        <v>54</v>
      </c>
      <c r="M122" s="104">
        <f t="shared" si="25"/>
        <v>38</v>
      </c>
      <c r="N122" s="104">
        <f>SUM(L122:M122)</f>
        <v>92</v>
      </c>
      <c r="O122" s="108" t="s">
        <v>20</v>
      </c>
      <c r="P122" s="751"/>
    </row>
    <row r="123" spans="1:16" ht="30" customHeight="1" thickBot="1" x14ac:dyDescent="0.25">
      <c r="A123" s="795"/>
      <c r="B123" s="109" t="s">
        <v>21</v>
      </c>
      <c r="C123" s="110">
        <f>SUM(C118:C122)</f>
        <v>577</v>
      </c>
      <c r="D123" s="110">
        <f t="shared" ref="D123:N123" si="26">SUM(D118:D122)</f>
        <v>464</v>
      </c>
      <c r="E123" s="110">
        <f t="shared" si="26"/>
        <v>1041</v>
      </c>
      <c r="F123" s="110">
        <f t="shared" si="26"/>
        <v>17</v>
      </c>
      <c r="G123" s="110">
        <f t="shared" si="26"/>
        <v>40</v>
      </c>
      <c r="H123" s="110">
        <f t="shared" si="26"/>
        <v>57</v>
      </c>
      <c r="I123" s="110">
        <f t="shared" si="26"/>
        <v>0</v>
      </c>
      <c r="J123" s="110">
        <f t="shared" si="26"/>
        <v>65</v>
      </c>
      <c r="K123" s="110">
        <f t="shared" si="26"/>
        <v>65</v>
      </c>
      <c r="L123" s="110">
        <f t="shared" si="26"/>
        <v>594</v>
      </c>
      <c r="M123" s="110">
        <f t="shared" si="26"/>
        <v>569</v>
      </c>
      <c r="N123" s="110">
        <f t="shared" si="26"/>
        <v>1163</v>
      </c>
      <c r="O123" s="17" t="s">
        <v>311</v>
      </c>
      <c r="P123" s="752"/>
    </row>
    <row r="124" spans="1:16" ht="30" customHeight="1" thickBot="1" x14ac:dyDescent="0.3">
      <c r="A124" s="111"/>
      <c r="B124" s="515" t="s">
        <v>24</v>
      </c>
      <c r="C124" s="340">
        <f t="shared" ref="C124:N124" si="27">SUM(C123,C117,C99,C93,C87,C75,C63,C51,C45,C39,C25,C19,C13)</f>
        <v>11234.000000000004</v>
      </c>
      <c r="D124" s="340">
        <f t="shared" si="27"/>
        <v>11646.999999999993</v>
      </c>
      <c r="E124" s="340">
        <f t="shared" si="27"/>
        <v>22880.999999999996</v>
      </c>
      <c r="F124" s="340">
        <f t="shared" si="27"/>
        <v>1891</v>
      </c>
      <c r="G124" s="340">
        <f t="shared" si="27"/>
        <v>1779.0000000000005</v>
      </c>
      <c r="H124" s="340">
        <f t="shared" si="27"/>
        <v>3670.0000000000009</v>
      </c>
      <c r="I124" s="340">
        <f t="shared" si="27"/>
        <v>3745.9999999999991</v>
      </c>
      <c r="J124" s="340">
        <f t="shared" si="27"/>
        <v>3753.0000000000023</v>
      </c>
      <c r="K124" s="340">
        <f t="shared" si="27"/>
        <v>7499.0000000000009</v>
      </c>
      <c r="L124" s="340">
        <f t="shared" si="27"/>
        <v>16871</v>
      </c>
      <c r="M124" s="340">
        <f t="shared" si="27"/>
        <v>17178.999999999996</v>
      </c>
      <c r="N124" s="340">
        <f t="shared" si="27"/>
        <v>34050</v>
      </c>
      <c r="O124" s="481" t="s">
        <v>379</v>
      </c>
      <c r="P124" s="111"/>
    </row>
    <row r="125" spans="1:16" ht="15" thickTop="1" x14ac:dyDescent="0.2"/>
    <row r="132" spans="3:15" x14ac:dyDescent="0.2">
      <c r="C132" s="100">
        <v>11233.999999999998</v>
      </c>
      <c r="D132" s="100">
        <v>11646.999999999989</v>
      </c>
      <c r="E132" s="100">
        <v>22880.999999999985</v>
      </c>
      <c r="F132" s="100">
        <v>1890.9999999999975</v>
      </c>
      <c r="G132" s="100">
        <v>1779.0000000000002</v>
      </c>
      <c r="H132" s="100">
        <v>3669.9999999999991</v>
      </c>
      <c r="I132" s="100">
        <v>3745.9999999999968</v>
      </c>
      <c r="J132" s="100">
        <v>3752.9999999999982</v>
      </c>
      <c r="K132" s="100">
        <v>7499.0000000000009</v>
      </c>
      <c r="L132" s="100">
        <v>16870.999999999993</v>
      </c>
      <c r="M132" s="100">
        <v>17178.999999999985</v>
      </c>
      <c r="N132" s="100">
        <v>34049.999999999978</v>
      </c>
    </row>
    <row r="133" spans="3:15" x14ac:dyDescent="0.2">
      <c r="O133" s="342" t="s">
        <v>383</v>
      </c>
    </row>
    <row r="134" spans="3:15" x14ac:dyDescent="0.2">
      <c r="C134" s="100">
        <f>C132-C124</f>
        <v>0</v>
      </c>
      <c r="D134" s="100">
        <f t="shared" ref="D134:N134" si="28">D132-D124</f>
        <v>0</v>
      </c>
      <c r="E134" s="341">
        <f t="shared" si="28"/>
        <v>0</v>
      </c>
      <c r="F134" s="341">
        <f t="shared" si="28"/>
        <v>-2.5011104298755527E-12</v>
      </c>
      <c r="G134" s="100">
        <f t="shared" si="28"/>
        <v>0</v>
      </c>
      <c r="H134" s="100">
        <f t="shared" si="28"/>
        <v>0</v>
      </c>
      <c r="I134" s="100">
        <f t="shared" si="28"/>
        <v>0</v>
      </c>
      <c r="J134" s="341">
        <f t="shared" si="28"/>
        <v>-4.0927261579781771E-12</v>
      </c>
      <c r="K134" s="100">
        <f t="shared" si="28"/>
        <v>0</v>
      </c>
      <c r="L134" s="100">
        <f t="shared" si="28"/>
        <v>0</v>
      </c>
      <c r="M134" s="100">
        <f t="shared" si="28"/>
        <v>0</v>
      </c>
      <c r="N134" s="341">
        <f t="shared" si="28"/>
        <v>0</v>
      </c>
    </row>
  </sheetData>
  <mergeCells count="92">
    <mergeCell ref="A1:P1"/>
    <mergeCell ref="A2:P2"/>
    <mergeCell ref="L102:N102"/>
    <mergeCell ref="O102:O105"/>
    <mergeCell ref="P102:P105"/>
    <mergeCell ref="C103:D103"/>
    <mergeCell ref="F103:H103"/>
    <mergeCell ref="I103:K103"/>
    <mergeCell ref="L103:N103"/>
    <mergeCell ref="A102:A105"/>
    <mergeCell ref="B102:B105"/>
    <mergeCell ref="C102:D102"/>
    <mergeCell ref="F102:H102"/>
    <mergeCell ref="I102:K102"/>
    <mergeCell ref="L78:N78"/>
    <mergeCell ref="O78:O81"/>
    <mergeCell ref="P78:P81"/>
    <mergeCell ref="C79:D79"/>
    <mergeCell ref="F79:H79"/>
    <mergeCell ref="I79:K79"/>
    <mergeCell ref="L79:N79"/>
    <mergeCell ref="A78:A81"/>
    <mergeCell ref="B78:B81"/>
    <mergeCell ref="C78:D78"/>
    <mergeCell ref="F78:H78"/>
    <mergeCell ref="I78:K78"/>
    <mergeCell ref="L54:N54"/>
    <mergeCell ref="O54:O57"/>
    <mergeCell ref="P54:P57"/>
    <mergeCell ref="C55:D55"/>
    <mergeCell ref="F55:H55"/>
    <mergeCell ref="I55:K55"/>
    <mergeCell ref="L55:N55"/>
    <mergeCell ref="A54:A57"/>
    <mergeCell ref="B54:B57"/>
    <mergeCell ref="C54:D54"/>
    <mergeCell ref="F54:H54"/>
    <mergeCell ref="I54:K54"/>
    <mergeCell ref="L30:N30"/>
    <mergeCell ref="O30:O33"/>
    <mergeCell ref="P30:P33"/>
    <mergeCell ref="C31:D31"/>
    <mergeCell ref="F31:H31"/>
    <mergeCell ref="I31:K31"/>
    <mergeCell ref="L31:N31"/>
    <mergeCell ref="A30:A33"/>
    <mergeCell ref="B30:B33"/>
    <mergeCell ref="C30:D30"/>
    <mergeCell ref="F30:H30"/>
    <mergeCell ref="I30:K30"/>
    <mergeCell ref="A106:A111"/>
    <mergeCell ref="P106:P111"/>
    <mergeCell ref="A112:A117"/>
    <mergeCell ref="P112:P117"/>
    <mergeCell ref="A118:A123"/>
    <mergeCell ref="P118:P123"/>
    <mergeCell ref="A82:A87"/>
    <mergeCell ref="P82:P87"/>
    <mergeCell ref="A88:A93"/>
    <mergeCell ref="P88:P93"/>
    <mergeCell ref="A94:A99"/>
    <mergeCell ref="P94:P99"/>
    <mergeCell ref="A58:A63"/>
    <mergeCell ref="P58:P63"/>
    <mergeCell ref="A64:A69"/>
    <mergeCell ref="P64:P69"/>
    <mergeCell ref="A70:A75"/>
    <mergeCell ref="P70:P75"/>
    <mergeCell ref="A40:A45"/>
    <mergeCell ref="A34:A39"/>
    <mergeCell ref="P34:P39"/>
    <mergeCell ref="P40:P45"/>
    <mergeCell ref="A46:A51"/>
    <mergeCell ref="P46:P51"/>
    <mergeCell ref="A14:A19"/>
    <mergeCell ref="P14:P19"/>
    <mergeCell ref="A20:A25"/>
    <mergeCell ref="P20:P25"/>
    <mergeCell ref="P8:P13"/>
    <mergeCell ref="A8:A13"/>
    <mergeCell ref="P4:P7"/>
    <mergeCell ref="A4:A7"/>
    <mergeCell ref="B4:B7"/>
    <mergeCell ref="O4:O7"/>
    <mergeCell ref="C4:D4"/>
    <mergeCell ref="C5:D5"/>
    <mergeCell ref="F4:H4"/>
    <mergeCell ref="F5:H5"/>
    <mergeCell ref="I4:K4"/>
    <mergeCell ref="I5:K5"/>
    <mergeCell ref="L4:N4"/>
    <mergeCell ref="L5:N5"/>
  </mergeCells>
  <printOptions horizontalCentered="1"/>
  <pageMargins left="0.39370078740157483" right="0.39370078740157483" top="0.59055118110236227" bottom="0.39370078740157483" header="0.59055118110236227" footer="0.39370078740157483"/>
  <pageSetup paperSize="9" scale="65" firstPageNumber="23" orientation="landscape" horizontalDpi="300" verticalDpi="300" r:id="rId1"/>
  <rowBreaks count="4" manualBreakCount="4">
    <brk id="27" min="5" max="15" man="1"/>
    <brk id="52" min="5" max="15" man="1"/>
    <brk id="76" min="5" max="15" man="1"/>
    <brk id="100" min="5" max="15" man="1"/>
  </rowBreaks>
  <ignoredErrors>
    <ignoredError sqref="E13 E19 H13:N13 K19:N19 D25:N25 D39:N39 C45:N45 C51:N51 C75:N75 C87:N87 C93:N93 E117:N117 H1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S140"/>
  <sheetViews>
    <sheetView rightToLeft="1" view="pageBreakPreview" zoomScale="80" zoomScaleSheetLayoutView="80" workbookViewId="0">
      <selection activeCell="R134" sqref="R134"/>
    </sheetView>
  </sheetViews>
  <sheetFormatPr defaultColWidth="9.125" defaultRowHeight="14.25" x14ac:dyDescent="0.2"/>
  <cols>
    <col min="1" max="1" width="10" style="112" bestFit="1" customWidth="1"/>
    <col min="2" max="2" width="21.75" style="112" customWidth="1"/>
    <col min="3" max="16" width="9" style="112" customWidth="1"/>
    <col min="17" max="17" width="8" style="112" customWidth="1"/>
    <col min="18" max="18" width="22.125" style="112" customWidth="1"/>
    <col min="19" max="19" width="13.375" style="112" bestFit="1" customWidth="1"/>
    <col min="20" max="16384" width="9.125" style="112"/>
  </cols>
  <sheetData>
    <row r="1" spans="1:19" ht="31.5" customHeight="1" x14ac:dyDescent="0.2">
      <c r="A1" s="808" t="s">
        <v>420</v>
      </c>
      <c r="B1" s="808"/>
      <c r="C1" s="808"/>
      <c r="D1" s="808"/>
      <c r="E1" s="808"/>
      <c r="F1" s="808"/>
      <c r="G1" s="808"/>
      <c r="H1" s="808"/>
      <c r="I1" s="808"/>
      <c r="J1" s="808"/>
      <c r="K1" s="808"/>
      <c r="L1" s="808"/>
      <c r="M1" s="808"/>
      <c r="N1" s="808"/>
      <c r="O1" s="808"/>
      <c r="P1" s="808"/>
      <c r="Q1" s="808"/>
      <c r="R1" s="808"/>
      <c r="S1" s="808"/>
    </row>
    <row r="2" spans="1:19" ht="27" customHeight="1" x14ac:dyDescent="0.2">
      <c r="A2" s="809" t="s">
        <v>451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09"/>
      <c r="O2" s="809"/>
      <c r="P2" s="809"/>
      <c r="Q2" s="809"/>
      <c r="R2" s="809"/>
      <c r="S2" s="809"/>
    </row>
    <row r="3" spans="1:19" s="227" customFormat="1" ht="27.75" customHeight="1" thickBot="1" x14ac:dyDescent="0.25">
      <c r="A3" s="504" t="s">
        <v>291</v>
      </c>
      <c r="S3" s="505" t="s">
        <v>290</v>
      </c>
    </row>
    <row r="4" spans="1:19" ht="27" customHeight="1" thickTop="1" x14ac:dyDescent="0.2">
      <c r="A4" s="810" t="s">
        <v>42</v>
      </c>
      <c r="B4" s="811" t="s">
        <v>1</v>
      </c>
      <c r="C4" s="813" t="s">
        <v>124</v>
      </c>
      <c r="D4" s="813"/>
      <c r="E4" s="813"/>
      <c r="F4" s="813"/>
      <c r="G4" s="813"/>
      <c r="H4" s="813"/>
      <c r="I4" s="813"/>
      <c r="J4" s="813"/>
      <c r="K4" s="813"/>
      <c r="L4" s="813"/>
      <c r="M4" s="813"/>
      <c r="N4" s="813"/>
      <c r="O4" s="813"/>
      <c r="P4" s="813"/>
      <c r="Q4" s="813"/>
      <c r="R4" s="813" t="s">
        <v>6</v>
      </c>
      <c r="S4" s="816" t="s">
        <v>152</v>
      </c>
    </row>
    <row r="5" spans="1:19" ht="30" customHeight="1" x14ac:dyDescent="0.2">
      <c r="A5" s="806"/>
      <c r="B5" s="808"/>
      <c r="C5" s="819" t="s">
        <v>125</v>
      </c>
      <c r="D5" s="819"/>
      <c r="E5" s="819"/>
      <c r="F5" s="819" t="s">
        <v>126</v>
      </c>
      <c r="G5" s="819"/>
      <c r="H5" s="819"/>
      <c r="I5" s="819" t="s">
        <v>127</v>
      </c>
      <c r="J5" s="819"/>
      <c r="K5" s="819"/>
      <c r="L5" s="819" t="s">
        <v>128</v>
      </c>
      <c r="M5" s="819"/>
      <c r="N5" s="819"/>
      <c r="O5" s="819" t="s">
        <v>39</v>
      </c>
      <c r="P5" s="819"/>
      <c r="Q5" s="819"/>
      <c r="R5" s="814"/>
      <c r="S5" s="817"/>
    </row>
    <row r="6" spans="1:19" ht="31.5" customHeight="1" x14ac:dyDescent="0.2">
      <c r="A6" s="806"/>
      <c r="B6" s="808"/>
      <c r="C6" s="820" t="s">
        <v>355</v>
      </c>
      <c r="D6" s="820"/>
      <c r="E6" s="820"/>
      <c r="F6" s="820" t="s">
        <v>356</v>
      </c>
      <c r="G6" s="820"/>
      <c r="H6" s="820"/>
      <c r="I6" s="821" t="s">
        <v>357</v>
      </c>
      <c r="J6" s="821"/>
      <c r="K6" s="821"/>
      <c r="L6" s="821" t="s">
        <v>358</v>
      </c>
      <c r="M6" s="821"/>
      <c r="N6" s="821"/>
      <c r="O6" s="820" t="s">
        <v>22</v>
      </c>
      <c r="P6" s="820"/>
      <c r="Q6" s="820"/>
      <c r="R6" s="814"/>
      <c r="S6" s="817"/>
    </row>
    <row r="7" spans="1:19" ht="34.5" customHeight="1" thickBot="1" x14ac:dyDescent="0.25">
      <c r="A7" s="806"/>
      <c r="B7" s="808"/>
      <c r="C7" s="325" t="s">
        <v>115</v>
      </c>
      <c r="D7" s="325" t="s">
        <v>116</v>
      </c>
      <c r="E7" s="325" t="s">
        <v>39</v>
      </c>
      <c r="F7" s="325" t="s">
        <v>115</v>
      </c>
      <c r="G7" s="325" t="s">
        <v>116</v>
      </c>
      <c r="H7" s="325" t="s">
        <v>39</v>
      </c>
      <c r="I7" s="325" t="s">
        <v>115</v>
      </c>
      <c r="J7" s="325" t="s">
        <v>116</v>
      </c>
      <c r="K7" s="325" t="s">
        <v>39</v>
      </c>
      <c r="L7" s="325" t="s">
        <v>115</v>
      </c>
      <c r="M7" s="325" t="s">
        <v>116</v>
      </c>
      <c r="N7" s="325" t="s">
        <v>39</v>
      </c>
      <c r="O7" s="325" t="s">
        <v>115</v>
      </c>
      <c r="P7" s="325" t="s">
        <v>116</v>
      </c>
      <c r="Q7" s="325" t="s">
        <v>39</v>
      </c>
      <c r="R7" s="814"/>
      <c r="S7" s="817"/>
    </row>
    <row r="8" spans="1:19" ht="49.5" customHeight="1" thickBot="1" x14ac:dyDescent="0.25">
      <c r="A8" s="807"/>
      <c r="B8" s="812"/>
      <c r="C8" s="336" t="s">
        <v>359</v>
      </c>
      <c r="D8" s="336" t="s">
        <v>360</v>
      </c>
      <c r="E8" s="336" t="s">
        <v>339</v>
      </c>
      <c r="F8" s="336" t="s">
        <v>359</v>
      </c>
      <c r="G8" s="336" t="s">
        <v>360</v>
      </c>
      <c r="H8" s="336" t="s">
        <v>339</v>
      </c>
      <c r="I8" s="336" t="s">
        <v>359</v>
      </c>
      <c r="J8" s="336" t="s">
        <v>360</v>
      </c>
      <c r="K8" s="336" t="s">
        <v>339</v>
      </c>
      <c r="L8" s="336" t="s">
        <v>359</v>
      </c>
      <c r="M8" s="336" t="s">
        <v>360</v>
      </c>
      <c r="N8" s="336" t="s">
        <v>339</v>
      </c>
      <c r="O8" s="336" t="s">
        <v>359</v>
      </c>
      <c r="P8" s="336" t="s">
        <v>360</v>
      </c>
      <c r="Q8" s="336" t="s">
        <v>339</v>
      </c>
      <c r="R8" s="815"/>
      <c r="S8" s="818"/>
    </row>
    <row r="9" spans="1:19" ht="30" customHeight="1" x14ac:dyDescent="0.2">
      <c r="A9" s="805" t="s">
        <v>41</v>
      </c>
      <c r="B9" s="113" t="s">
        <v>11</v>
      </c>
      <c r="C9" s="343">
        <v>93.000000000000014</v>
      </c>
      <c r="D9" s="343">
        <v>125.00000000000001</v>
      </c>
      <c r="E9" s="343">
        <f>SUM(C9:D9)</f>
        <v>218.00000000000003</v>
      </c>
      <c r="F9" s="343">
        <v>0</v>
      </c>
      <c r="G9" s="343">
        <v>0</v>
      </c>
      <c r="H9" s="343">
        <f>SUM(F9:G9)</f>
        <v>0</v>
      </c>
      <c r="I9" s="343">
        <v>0</v>
      </c>
      <c r="J9" s="343">
        <v>0</v>
      </c>
      <c r="K9" s="343">
        <f>SUM(I9:J9)</f>
        <v>0</v>
      </c>
      <c r="L9" s="343">
        <v>0</v>
      </c>
      <c r="M9" s="343">
        <v>0</v>
      </c>
      <c r="N9" s="343">
        <f>SUM(L9:M9)</f>
        <v>0</v>
      </c>
      <c r="O9" s="343">
        <f t="shared" ref="O9:P13" si="0">SUM(C9,F9,I9,L9)</f>
        <v>93.000000000000014</v>
      </c>
      <c r="P9" s="343">
        <f t="shared" si="0"/>
        <v>125.00000000000001</v>
      </c>
      <c r="Q9" s="343">
        <f>SUM(O9:P9)</f>
        <v>218.00000000000003</v>
      </c>
      <c r="R9" s="114" t="s">
        <v>12</v>
      </c>
      <c r="S9" s="769" t="s">
        <v>310</v>
      </c>
    </row>
    <row r="10" spans="1:19" ht="30" customHeight="1" x14ac:dyDescent="0.2">
      <c r="A10" s="806"/>
      <c r="B10" s="113" t="s">
        <v>13</v>
      </c>
      <c r="C10" s="343">
        <v>0</v>
      </c>
      <c r="D10" s="343">
        <v>0</v>
      </c>
      <c r="E10" s="343">
        <f>SUM(C10:D10)</f>
        <v>0</v>
      </c>
      <c r="F10" s="343">
        <v>0</v>
      </c>
      <c r="G10" s="343">
        <v>0</v>
      </c>
      <c r="H10" s="343">
        <f>SUM(F10:G10)</f>
        <v>0</v>
      </c>
      <c r="I10" s="343">
        <v>0</v>
      </c>
      <c r="J10" s="343">
        <v>0</v>
      </c>
      <c r="K10" s="343">
        <f>SUM(I10:J10)</f>
        <v>0</v>
      </c>
      <c r="L10" s="343">
        <v>0</v>
      </c>
      <c r="M10" s="343">
        <v>0</v>
      </c>
      <c r="N10" s="343">
        <f>SUM(L10:M10)</f>
        <v>0</v>
      </c>
      <c r="O10" s="343">
        <f t="shared" si="0"/>
        <v>0</v>
      </c>
      <c r="P10" s="343">
        <f t="shared" si="0"/>
        <v>0</v>
      </c>
      <c r="Q10" s="343">
        <f>SUM(O10:P10)</f>
        <v>0</v>
      </c>
      <c r="R10" s="10" t="s">
        <v>309</v>
      </c>
      <c r="S10" s="770"/>
    </row>
    <row r="11" spans="1:19" ht="30" customHeight="1" x14ac:dyDescent="0.2">
      <c r="A11" s="806"/>
      <c r="B11" s="113" t="s">
        <v>15</v>
      </c>
      <c r="C11" s="343">
        <v>847.99999999999966</v>
      </c>
      <c r="D11" s="343">
        <v>738.00000000000011</v>
      </c>
      <c r="E11" s="343">
        <f>SUM(C11:D11)</f>
        <v>1585.9999999999998</v>
      </c>
      <c r="F11" s="343">
        <v>1.9999999999999996</v>
      </c>
      <c r="G11" s="343">
        <v>0.99999999999999978</v>
      </c>
      <c r="H11" s="343">
        <f>SUM(F11:G11)</f>
        <v>2.9999999999999991</v>
      </c>
      <c r="I11" s="343">
        <v>7.0000000000000018</v>
      </c>
      <c r="J11" s="343">
        <v>9</v>
      </c>
      <c r="K11" s="343">
        <f>SUM(I11:J11)</f>
        <v>16</v>
      </c>
      <c r="L11" s="343">
        <v>31.999999999999993</v>
      </c>
      <c r="M11" s="343">
        <v>22</v>
      </c>
      <c r="N11" s="343">
        <f>SUM(L11:M11)</f>
        <v>53.999999999999993</v>
      </c>
      <c r="O11" s="343">
        <f t="shared" si="0"/>
        <v>888.99999999999966</v>
      </c>
      <c r="P11" s="343">
        <f t="shared" si="0"/>
        <v>770.00000000000011</v>
      </c>
      <c r="Q11" s="343">
        <f>SUM(O11:P11)</f>
        <v>1658.9999999999998</v>
      </c>
      <c r="R11" s="114" t="s">
        <v>16</v>
      </c>
      <c r="S11" s="770"/>
    </row>
    <row r="12" spans="1:19" ht="30" customHeight="1" x14ac:dyDescent="0.2">
      <c r="A12" s="806"/>
      <c r="B12" s="115" t="s">
        <v>17</v>
      </c>
      <c r="C12" s="344">
        <v>0</v>
      </c>
      <c r="D12" s="344">
        <v>0</v>
      </c>
      <c r="E12" s="343">
        <f>SUM(C12:D12)</f>
        <v>0</v>
      </c>
      <c r="F12" s="344">
        <v>0</v>
      </c>
      <c r="G12" s="344">
        <v>0</v>
      </c>
      <c r="H12" s="343">
        <f>SUM(F12:G12)</f>
        <v>0</v>
      </c>
      <c r="I12" s="344">
        <v>0</v>
      </c>
      <c r="J12" s="344">
        <v>0</v>
      </c>
      <c r="K12" s="343">
        <f>SUM(I12:J12)</f>
        <v>0</v>
      </c>
      <c r="L12" s="344">
        <v>0</v>
      </c>
      <c r="M12" s="344">
        <v>0</v>
      </c>
      <c r="N12" s="343">
        <f>SUM(L12:M12)</f>
        <v>0</v>
      </c>
      <c r="O12" s="343">
        <f t="shared" si="0"/>
        <v>0</v>
      </c>
      <c r="P12" s="343">
        <f t="shared" si="0"/>
        <v>0</v>
      </c>
      <c r="Q12" s="343">
        <f>SUM(O12:P12)</f>
        <v>0</v>
      </c>
      <c r="R12" s="114" t="s">
        <v>18</v>
      </c>
      <c r="S12" s="770"/>
    </row>
    <row r="13" spans="1:19" ht="30" customHeight="1" x14ac:dyDescent="0.2">
      <c r="A13" s="806"/>
      <c r="B13" s="115" t="s">
        <v>19</v>
      </c>
      <c r="C13" s="344">
        <v>19</v>
      </c>
      <c r="D13" s="344">
        <v>19</v>
      </c>
      <c r="E13" s="343">
        <f>SUM(C13:D13)</f>
        <v>38</v>
      </c>
      <c r="F13" s="344">
        <v>0</v>
      </c>
      <c r="G13" s="344">
        <v>0</v>
      </c>
      <c r="H13" s="343">
        <f>SUM(F13:G13)</f>
        <v>0</v>
      </c>
      <c r="I13" s="344">
        <v>0</v>
      </c>
      <c r="J13" s="344">
        <v>0</v>
      </c>
      <c r="K13" s="343">
        <f>SUM(I13:J13)</f>
        <v>0</v>
      </c>
      <c r="L13" s="344">
        <v>7</v>
      </c>
      <c r="M13" s="344">
        <v>3</v>
      </c>
      <c r="N13" s="343">
        <f>SUM(L13:M13)</f>
        <v>10</v>
      </c>
      <c r="O13" s="343">
        <f t="shared" si="0"/>
        <v>26</v>
      </c>
      <c r="P13" s="343">
        <f t="shared" si="0"/>
        <v>22</v>
      </c>
      <c r="Q13" s="343">
        <f>SUM(O13:P13)</f>
        <v>48</v>
      </c>
      <c r="R13" s="114" t="s">
        <v>20</v>
      </c>
      <c r="S13" s="770"/>
    </row>
    <row r="14" spans="1:19" ht="30" customHeight="1" thickBot="1" x14ac:dyDescent="0.25">
      <c r="A14" s="807"/>
      <c r="B14" s="109" t="s">
        <v>21</v>
      </c>
      <c r="C14" s="287">
        <f>SUM(C9:C13)</f>
        <v>959.99999999999966</v>
      </c>
      <c r="D14" s="287">
        <f t="shared" ref="D14:Q14" si="1">SUM(D9:D13)</f>
        <v>882.00000000000011</v>
      </c>
      <c r="E14" s="287">
        <f t="shared" si="1"/>
        <v>1841.9999999999998</v>
      </c>
      <c r="F14" s="287">
        <f t="shared" si="1"/>
        <v>1.9999999999999996</v>
      </c>
      <c r="G14" s="287">
        <f t="shared" si="1"/>
        <v>0.99999999999999978</v>
      </c>
      <c r="H14" s="287">
        <f t="shared" si="1"/>
        <v>2.9999999999999991</v>
      </c>
      <c r="I14" s="287">
        <f t="shared" si="1"/>
        <v>7.0000000000000018</v>
      </c>
      <c r="J14" s="287">
        <f t="shared" si="1"/>
        <v>9</v>
      </c>
      <c r="K14" s="287">
        <f t="shared" si="1"/>
        <v>16</v>
      </c>
      <c r="L14" s="287">
        <f t="shared" si="1"/>
        <v>38.999999999999993</v>
      </c>
      <c r="M14" s="287">
        <f t="shared" si="1"/>
        <v>25</v>
      </c>
      <c r="N14" s="287">
        <f t="shared" si="1"/>
        <v>63.999999999999993</v>
      </c>
      <c r="O14" s="287">
        <f t="shared" si="1"/>
        <v>1007.9999999999997</v>
      </c>
      <c r="P14" s="287">
        <f t="shared" si="1"/>
        <v>917.00000000000011</v>
      </c>
      <c r="Q14" s="287">
        <f t="shared" si="1"/>
        <v>1924.9999999999998</v>
      </c>
      <c r="R14" s="17" t="s">
        <v>311</v>
      </c>
      <c r="S14" s="771"/>
    </row>
    <row r="15" spans="1:19" ht="30" customHeight="1" x14ac:dyDescent="0.2">
      <c r="A15" s="805" t="s">
        <v>23</v>
      </c>
      <c r="B15" s="113" t="s">
        <v>11</v>
      </c>
      <c r="C15" s="343">
        <v>86.999999999999986</v>
      </c>
      <c r="D15" s="343">
        <v>76.999999999999986</v>
      </c>
      <c r="E15" s="343">
        <f>SUM(C15:D15)</f>
        <v>163.99999999999997</v>
      </c>
      <c r="F15" s="343">
        <v>0</v>
      </c>
      <c r="G15" s="343">
        <v>0</v>
      </c>
      <c r="H15" s="343">
        <f>SUM(F15:G15)</f>
        <v>0</v>
      </c>
      <c r="I15" s="343">
        <v>30</v>
      </c>
      <c r="J15" s="343">
        <v>18.999999999999996</v>
      </c>
      <c r="K15" s="343">
        <f>SUM(I15:J15)</f>
        <v>49</v>
      </c>
      <c r="L15" s="343">
        <v>0</v>
      </c>
      <c r="M15" s="343">
        <v>0</v>
      </c>
      <c r="N15" s="343">
        <f>SUM(L15:M15)</f>
        <v>0</v>
      </c>
      <c r="O15" s="343">
        <f t="shared" ref="O15:P19" si="2">SUM(C15,F15,I15,L15)</f>
        <v>116.99999999999999</v>
      </c>
      <c r="P15" s="343">
        <f t="shared" si="2"/>
        <v>95.999999999999986</v>
      </c>
      <c r="Q15" s="343">
        <f>SUM(O15:P15)</f>
        <v>212.99999999999997</v>
      </c>
      <c r="R15" s="114" t="s">
        <v>12</v>
      </c>
      <c r="S15" s="769" t="s">
        <v>155</v>
      </c>
    </row>
    <row r="16" spans="1:19" ht="30" customHeight="1" x14ac:dyDescent="0.2">
      <c r="A16" s="806"/>
      <c r="B16" s="113" t="s">
        <v>13</v>
      </c>
      <c r="C16" s="343">
        <v>0</v>
      </c>
      <c r="D16" s="343">
        <v>0</v>
      </c>
      <c r="E16" s="343">
        <f>SUM(C16:D16)</f>
        <v>0</v>
      </c>
      <c r="F16" s="343">
        <v>0</v>
      </c>
      <c r="G16" s="343">
        <v>0</v>
      </c>
      <c r="H16" s="343">
        <f>SUM(F16:G16)</f>
        <v>0</v>
      </c>
      <c r="I16" s="343">
        <v>0</v>
      </c>
      <c r="J16" s="343">
        <v>0</v>
      </c>
      <c r="K16" s="343">
        <f>SUM(I16:J16)</f>
        <v>0</v>
      </c>
      <c r="L16" s="343">
        <v>0</v>
      </c>
      <c r="M16" s="343">
        <v>0</v>
      </c>
      <c r="N16" s="343">
        <f>SUM(L16:M16)</f>
        <v>0</v>
      </c>
      <c r="O16" s="343">
        <f t="shared" si="2"/>
        <v>0</v>
      </c>
      <c r="P16" s="343">
        <f t="shared" si="2"/>
        <v>0</v>
      </c>
      <c r="Q16" s="343">
        <f>SUM(O16:P16)</f>
        <v>0</v>
      </c>
      <c r="R16" s="10" t="s">
        <v>309</v>
      </c>
      <c r="S16" s="770"/>
    </row>
    <row r="17" spans="1:19" ht="30" customHeight="1" x14ac:dyDescent="0.2">
      <c r="A17" s="806"/>
      <c r="B17" s="113" t="s">
        <v>15</v>
      </c>
      <c r="C17" s="343">
        <v>241.00000000000009</v>
      </c>
      <c r="D17" s="343">
        <v>250</v>
      </c>
      <c r="E17" s="343">
        <f>SUM(C17:D17)</f>
        <v>491.00000000000011</v>
      </c>
      <c r="F17" s="343">
        <v>0</v>
      </c>
      <c r="G17" s="343">
        <v>0</v>
      </c>
      <c r="H17" s="343">
        <f>SUM(F17:G17)</f>
        <v>0</v>
      </c>
      <c r="I17" s="343">
        <v>0</v>
      </c>
      <c r="J17" s="343">
        <v>0</v>
      </c>
      <c r="K17" s="343">
        <f>SUM(I17:J17)</f>
        <v>0</v>
      </c>
      <c r="L17" s="343">
        <v>16.000000000000004</v>
      </c>
      <c r="M17" s="343">
        <v>5.9999999999999991</v>
      </c>
      <c r="N17" s="343">
        <f>SUM(L17:M17)</f>
        <v>22.000000000000004</v>
      </c>
      <c r="O17" s="343">
        <f t="shared" si="2"/>
        <v>257.00000000000011</v>
      </c>
      <c r="P17" s="343">
        <f t="shared" si="2"/>
        <v>256</v>
      </c>
      <c r="Q17" s="343">
        <f>SUM(O17:P17)</f>
        <v>513.00000000000011</v>
      </c>
      <c r="R17" s="114" t="s">
        <v>16</v>
      </c>
      <c r="S17" s="770"/>
    </row>
    <row r="18" spans="1:19" ht="30" customHeight="1" x14ac:dyDescent="0.2">
      <c r="A18" s="806"/>
      <c r="B18" s="115" t="s">
        <v>17</v>
      </c>
      <c r="C18" s="344">
        <v>0</v>
      </c>
      <c r="D18" s="344">
        <v>0</v>
      </c>
      <c r="E18" s="343">
        <f>SUM(C18:D18)</f>
        <v>0</v>
      </c>
      <c r="F18" s="344">
        <v>0</v>
      </c>
      <c r="G18" s="344">
        <v>0</v>
      </c>
      <c r="H18" s="343">
        <f>SUM(F18:G18)</f>
        <v>0</v>
      </c>
      <c r="I18" s="344">
        <v>0</v>
      </c>
      <c r="J18" s="344">
        <v>0</v>
      </c>
      <c r="K18" s="343">
        <f>SUM(I18:J18)</f>
        <v>0</v>
      </c>
      <c r="L18" s="344">
        <v>0</v>
      </c>
      <c r="M18" s="344">
        <v>0</v>
      </c>
      <c r="N18" s="343">
        <f>SUM(L18:M18)</f>
        <v>0</v>
      </c>
      <c r="O18" s="343">
        <f t="shared" si="2"/>
        <v>0</v>
      </c>
      <c r="P18" s="343">
        <f t="shared" si="2"/>
        <v>0</v>
      </c>
      <c r="Q18" s="343">
        <f>SUM(O18:P18)</f>
        <v>0</v>
      </c>
      <c r="R18" s="114" t="s">
        <v>18</v>
      </c>
      <c r="S18" s="770"/>
    </row>
    <row r="19" spans="1:19" ht="30" customHeight="1" x14ac:dyDescent="0.2">
      <c r="A19" s="806"/>
      <c r="B19" s="115" t="s">
        <v>19</v>
      </c>
      <c r="C19" s="344">
        <v>0</v>
      </c>
      <c r="D19" s="344">
        <v>0</v>
      </c>
      <c r="E19" s="343">
        <f>SUM(C19:D19)</f>
        <v>0</v>
      </c>
      <c r="F19" s="344">
        <v>0</v>
      </c>
      <c r="G19" s="344">
        <v>0</v>
      </c>
      <c r="H19" s="343">
        <f>SUM(F19:G19)</f>
        <v>0</v>
      </c>
      <c r="I19" s="344">
        <v>0</v>
      </c>
      <c r="J19" s="344">
        <v>0</v>
      </c>
      <c r="K19" s="343">
        <f>SUM(I19:J19)</f>
        <v>0</v>
      </c>
      <c r="L19" s="344">
        <v>0</v>
      </c>
      <c r="M19" s="344">
        <v>0</v>
      </c>
      <c r="N19" s="343">
        <f>SUM(L19:M19)</f>
        <v>0</v>
      </c>
      <c r="O19" s="343">
        <f t="shared" si="2"/>
        <v>0</v>
      </c>
      <c r="P19" s="343">
        <f t="shared" si="2"/>
        <v>0</v>
      </c>
      <c r="Q19" s="343">
        <f>SUM(O19:P19)</f>
        <v>0</v>
      </c>
      <c r="R19" s="114" t="s">
        <v>20</v>
      </c>
      <c r="S19" s="770"/>
    </row>
    <row r="20" spans="1:19" ht="30" customHeight="1" thickBot="1" x14ac:dyDescent="0.25">
      <c r="A20" s="807"/>
      <c r="B20" s="109" t="s">
        <v>21</v>
      </c>
      <c r="C20" s="287">
        <f>SUM(C15:C19)</f>
        <v>328.00000000000006</v>
      </c>
      <c r="D20" s="287">
        <f t="shared" ref="D20:P20" si="3">SUM(D15:D19)</f>
        <v>327</v>
      </c>
      <c r="E20" s="287">
        <f t="shared" si="3"/>
        <v>655.00000000000011</v>
      </c>
      <c r="F20" s="287">
        <f t="shared" si="3"/>
        <v>0</v>
      </c>
      <c r="G20" s="287">
        <f t="shared" si="3"/>
        <v>0</v>
      </c>
      <c r="H20" s="287">
        <f t="shared" si="3"/>
        <v>0</v>
      </c>
      <c r="I20" s="287">
        <f t="shared" si="3"/>
        <v>30</v>
      </c>
      <c r="J20" s="287">
        <f t="shared" si="3"/>
        <v>18.999999999999996</v>
      </c>
      <c r="K20" s="287">
        <f t="shared" si="3"/>
        <v>49</v>
      </c>
      <c r="L20" s="287">
        <f t="shared" si="3"/>
        <v>16.000000000000004</v>
      </c>
      <c r="M20" s="287">
        <f t="shared" si="3"/>
        <v>5.9999999999999991</v>
      </c>
      <c r="N20" s="287">
        <f t="shared" si="3"/>
        <v>22.000000000000004</v>
      </c>
      <c r="O20" s="287">
        <f t="shared" si="3"/>
        <v>374.00000000000011</v>
      </c>
      <c r="P20" s="287">
        <f t="shared" si="3"/>
        <v>352</v>
      </c>
      <c r="Q20" s="347">
        <f>SUM(Q15:Q19)</f>
        <v>726.00000000000011</v>
      </c>
      <c r="R20" s="17" t="s">
        <v>311</v>
      </c>
      <c r="S20" s="771"/>
    </row>
    <row r="21" spans="1:19" ht="30" customHeight="1" x14ac:dyDescent="0.2">
      <c r="A21" s="805" t="s">
        <v>25</v>
      </c>
      <c r="B21" s="113" t="s">
        <v>11</v>
      </c>
      <c r="C21" s="343">
        <v>12</v>
      </c>
      <c r="D21" s="343">
        <v>15</v>
      </c>
      <c r="E21" s="343">
        <f>SUM(C21:D21)</f>
        <v>27</v>
      </c>
      <c r="F21" s="343">
        <v>0</v>
      </c>
      <c r="G21" s="343">
        <v>0</v>
      </c>
      <c r="H21" s="343">
        <f>SUM(F21:G21)</f>
        <v>0</v>
      </c>
      <c r="I21" s="343">
        <v>0</v>
      </c>
      <c r="J21" s="343">
        <v>0</v>
      </c>
      <c r="K21" s="343">
        <f>SUM(I21:J21)</f>
        <v>0</v>
      </c>
      <c r="L21" s="343">
        <v>0</v>
      </c>
      <c r="M21" s="343">
        <v>0</v>
      </c>
      <c r="N21" s="343">
        <f>SUM(L21:M21)</f>
        <v>0</v>
      </c>
      <c r="O21" s="343">
        <f t="shared" ref="O21:P25" si="4">SUM(C21,F21,I21,L21)</f>
        <v>12</v>
      </c>
      <c r="P21" s="343">
        <f t="shared" si="4"/>
        <v>15</v>
      </c>
      <c r="Q21" s="346">
        <f>SUM(O21:P21)</f>
        <v>27</v>
      </c>
      <c r="R21" s="114" t="s">
        <v>12</v>
      </c>
      <c r="S21" s="822" t="s">
        <v>211</v>
      </c>
    </row>
    <row r="22" spans="1:19" ht="30" customHeight="1" x14ac:dyDescent="0.2">
      <c r="A22" s="806"/>
      <c r="B22" s="113" t="s">
        <v>13</v>
      </c>
      <c r="C22" s="343">
        <v>0</v>
      </c>
      <c r="D22" s="343">
        <v>0</v>
      </c>
      <c r="E22" s="343">
        <f>SUM(C22:D22)</f>
        <v>0</v>
      </c>
      <c r="F22" s="343">
        <v>0</v>
      </c>
      <c r="G22" s="343">
        <v>0</v>
      </c>
      <c r="H22" s="343">
        <f>SUM(F22:G22)</f>
        <v>0</v>
      </c>
      <c r="I22" s="343">
        <v>0</v>
      </c>
      <c r="J22" s="343">
        <v>0</v>
      </c>
      <c r="K22" s="343">
        <f>SUM(I22:J22)</f>
        <v>0</v>
      </c>
      <c r="L22" s="343">
        <v>0</v>
      </c>
      <c r="M22" s="343">
        <v>0</v>
      </c>
      <c r="N22" s="343">
        <f>SUM(L22:M22)</f>
        <v>0</v>
      </c>
      <c r="O22" s="343">
        <f t="shared" si="4"/>
        <v>0</v>
      </c>
      <c r="P22" s="343">
        <f t="shared" si="4"/>
        <v>0</v>
      </c>
      <c r="Q22" s="346">
        <f>SUM(O22:P22)</f>
        <v>0</v>
      </c>
      <c r="R22" s="10" t="s">
        <v>309</v>
      </c>
      <c r="S22" s="823"/>
    </row>
    <row r="23" spans="1:19" ht="30" customHeight="1" x14ac:dyDescent="0.2">
      <c r="A23" s="806"/>
      <c r="B23" s="113" t="s">
        <v>15</v>
      </c>
      <c r="C23" s="343">
        <v>96</v>
      </c>
      <c r="D23" s="343">
        <v>71</v>
      </c>
      <c r="E23" s="343">
        <f>SUM(C23:D23)</f>
        <v>167</v>
      </c>
      <c r="F23" s="343">
        <v>0</v>
      </c>
      <c r="G23" s="343">
        <v>0</v>
      </c>
      <c r="H23" s="343">
        <f>SUM(F23:G23)</f>
        <v>0</v>
      </c>
      <c r="I23" s="343">
        <v>0</v>
      </c>
      <c r="J23" s="343">
        <v>0</v>
      </c>
      <c r="K23" s="343">
        <f>SUM(I23:J23)</f>
        <v>0</v>
      </c>
      <c r="L23" s="343">
        <v>0</v>
      </c>
      <c r="M23" s="343">
        <v>0</v>
      </c>
      <c r="N23" s="343">
        <f>SUM(L23:M23)</f>
        <v>0</v>
      </c>
      <c r="O23" s="343">
        <f t="shared" si="4"/>
        <v>96</v>
      </c>
      <c r="P23" s="343">
        <f t="shared" si="4"/>
        <v>71</v>
      </c>
      <c r="Q23" s="346">
        <f>SUM(O23:P23)</f>
        <v>167</v>
      </c>
      <c r="R23" s="114" t="s">
        <v>16</v>
      </c>
      <c r="S23" s="823"/>
    </row>
    <row r="24" spans="1:19" ht="30" customHeight="1" x14ac:dyDescent="0.2">
      <c r="A24" s="806"/>
      <c r="B24" s="115" t="s">
        <v>17</v>
      </c>
      <c r="C24" s="344">
        <v>0</v>
      </c>
      <c r="D24" s="344">
        <v>0</v>
      </c>
      <c r="E24" s="343">
        <f>SUM(C24:D24)</f>
        <v>0</v>
      </c>
      <c r="F24" s="344">
        <v>0</v>
      </c>
      <c r="G24" s="344">
        <v>0</v>
      </c>
      <c r="H24" s="343">
        <f>SUM(F24:G24)</f>
        <v>0</v>
      </c>
      <c r="I24" s="344">
        <v>0</v>
      </c>
      <c r="J24" s="344">
        <v>0</v>
      </c>
      <c r="K24" s="343">
        <f>SUM(I24:J24)</f>
        <v>0</v>
      </c>
      <c r="L24" s="344">
        <v>0</v>
      </c>
      <c r="M24" s="344">
        <v>0</v>
      </c>
      <c r="N24" s="343">
        <f>SUM(L24:M24)</f>
        <v>0</v>
      </c>
      <c r="O24" s="343">
        <f t="shared" si="4"/>
        <v>0</v>
      </c>
      <c r="P24" s="343">
        <f t="shared" si="4"/>
        <v>0</v>
      </c>
      <c r="Q24" s="346">
        <f>SUM(O24:P24)</f>
        <v>0</v>
      </c>
      <c r="R24" s="114" t="s">
        <v>18</v>
      </c>
      <c r="S24" s="823"/>
    </row>
    <row r="25" spans="1:19" ht="30" customHeight="1" x14ac:dyDescent="0.2">
      <c r="A25" s="806"/>
      <c r="B25" s="115" t="s">
        <v>19</v>
      </c>
      <c r="C25" s="344">
        <v>0</v>
      </c>
      <c r="D25" s="344">
        <v>0</v>
      </c>
      <c r="E25" s="343">
        <f>SUM(C25:D25)</f>
        <v>0</v>
      </c>
      <c r="F25" s="344">
        <v>0</v>
      </c>
      <c r="G25" s="344">
        <v>0</v>
      </c>
      <c r="H25" s="343">
        <f>SUM(F25:G25)</f>
        <v>0</v>
      </c>
      <c r="I25" s="344">
        <v>0</v>
      </c>
      <c r="J25" s="344">
        <v>0</v>
      </c>
      <c r="K25" s="343">
        <f>SUM(I25:J25)</f>
        <v>0</v>
      </c>
      <c r="L25" s="344">
        <v>0</v>
      </c>
      <c r="M25" s="344">
        <v>0</v>
      </c>
      <c r="N25" s="343">
        <f>SUM(L25:M25)</f>
        <v>0</v>
      </c>
      <c r="O25" s="343">
        <f t="shared" si="4"/>
        <v>0</v>
      </c>
      <c r="P25" s="343">
        <f t="shared" si="4"/>
        <v>0</v>
      </c>
      <c r="Q25" s="346">
        <f>SUM(O25:P25)</f>
        <v>0</v>
      </c>
      <c r="R25" s="114" t="s">
        <v>20</v>
      </c>
      <c r="S25" s="823"/>
    </row>
    <row r="26" spans="1:19" ht="30" customHeight="1" thickBot="1" x14ac:dyDescent="0.25">
      <c r="A26" s="807"/>
      <c r="B26" s="109" t="s">
        <v>21</v>
      </c>
      <c r="C26" s="287">
        <f>SUM(C21:C25)</f>
        <v>108</v>
      </c>
      <c r="D26" s="287">
        <f t="shared" ref="D26:Q26" si="5">SUM(D21:D25)</f>
        <v>86</v>
      </c>
      <c r="E26" s="287">
        <f t="shared" si="5"/>
        <v>194</v>
      </c>
      <c r="F26" s="287">
        <f t="shared" si="5"/>
        <v>0</v>
      </c>
      <c r="G26" s="287">
        <f t="shared" si="5"/>
        <v>0</v>
      </c>
      <c r="H26" s="287">
        <f t="shared" si="5"/>
        <v>0</v>
      </c>
      <c r="I26" s="287">
        <f t="shared" si="5"/>
        <v>0</v>
      </c>
      <c r="J26" s="287">
        <f t="shared" si="5"/>
        <v>0</v>
      </c>
      <c r="K26" s="287">
        <f t="shared" si="5"/>
        <v>0</v>
      </c>
      <c r="L26" s="287">
        <f t="shared" si="5"/>
        <v>0</v>
      </c>
      <c r="M26" s="287">
        <f t="shared" si="5"/>
        <v>0</v>
      </c>
      <c r="N26" s="287">
        <f t="shared" si="5"/>
        <v>0</v>
      </c>
      <c r="O26" s="287">
        <f t="shared" si="5"/>
        <v>108</v>
      </c>
      <c r="P26" s="287">
        <f t="shared" si="5"/>
        <v>86</v>
      </c>
      <c r="Q26" s="287">
        <f t="shared" si="5"/>
        <v>194</v>
      </c>
      <c r="R26" s="17" t="s">
        <v>311</v>
      </c>
      <c r="S26" s="824"/>
    </row>
    <row r="27" spans="1:19" ht="30" customHeight="1" x14ac:dyDescent="0.2">
      <c r="A27" s="396"/>
      <c r="B27" s="88"/>
      <c r="C27" s="427"/>
      <c r="D27" s="427"/>
      <c r="E27" s="427"/>
      <c r="F27" s="427"/>
      <c r="G27" s="427"/>
      <c r="H27" s="427"/>
      <c r="I27" s="427"/>
      <c r="J27" s="427"/>
      <c r="K27" s="427"/>
      <c r="L27" s="427"/>
      <c r="M27" s="427"/>
      <c r="N27" s="427"/>
      <c r="O27" s="427"/>
      <c r="P27" s="427"/>
      <c r="Q27" s="427"/>
      <c r="R27" s="14"/>
      <c r="S27" s="397"/>
    </row>
    <row r="28" spans="1:19" ht="30" customHeight="1" thickBot="1" x14ac:dyDescent="0.25">
      <c r="A28" s="504" t="s">
        <v>421</v>
      </c>
      <c r="B28" s="423"/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4"/>
      <c r="R28" s="20"/>
      <c r="S28" s="505" t="s">
        <v>422</v>
      </c>
    </row>
    <row r="29" spans="1:19" ht="30" customHeight="1" thickTop="1" x14ac:dyDescent="0.2">
      <c r="A29" s="810" t="s">
        <v>42</v>
      </c>
      <c r="B29" s="811" t="s">
        <v>1</v>
      </c>
      <c r="C29" s="813" t="s">
        <v>124</v>
      </c>
      <c r="D29" s="813"/>
      <c r="E29" s="813"/>
      <c r="F29" s="813"/>
      <c r="G29" s="813"/>
      <c r="H29" s="813"/>
      <c r="I29" s="813"/>
      <c r="J29" s="813"/>
      <c r="K29" s="813"/>
      <c r="L29" s="813"/>
      <c r="M29" s="813"/>
      <c r="N29" s="813"/>
      <c r="O29" s="813"/>
      <c r="P29" s="813"/>
      <c r="Q29" s="813"/>
      <c r="R29" s="813" t="s">
        <v>6</v>
      </c>
      <c r="S29" s="816" t="s">
        <v>152</v>
      </c>
    </row>
    <row r="30" spans="1:19" ht="30" customHeight="1" x14ac:dyDescent="0.2">
      <c r="A30" s="806"/>
      <c r="B30" s="808"/>
      <c r="C30" s="819" t="s">
        <v>125</v>
      </c>
      <c r="D30" s="819"/>
      <c r="E30" s="819"/>
      <c r="F30" s="819" t="s">
        <v>126</v>
      </c>
      <c r="G30" s="819"/>
      <c r="H30" s="819"/>
      <c r="I30" s="819" t="s">
        <v>127</v>
      </c>
      <c r="J30" s="819"/>
      <c r="K30" s="819"/>
      <c r="L30" s="819" t="s">
        <v>128</v>
      </c>
      <c r="M30" s="819"/>
      <c r="N30" s="819"/>
      <c r="O30" s="819" t="s">
        <v>39</v>
      </c>
      <c r="P30" s="819"/>
      <c r="Q30" s="819"/>
      <c r="R30" s="814"/>
      <c r="S30" s="817"/>
    </row>
    <row r="31" spans="1:19" ht="30" customHeight="1" x14ac:dyDescent="0.2">
      <c r="A31" s="806"/>
      <c r="B31" s="808"/>
      <c r="C31" s="820" t="s">
        <v>355</v>
      </c>
      <c r="D31" s="820"/>
      <c r="E31" s="820"/>
      <c r="F31" s="820" t="s">
        <v>356</v>
      </c>
      <c r="G31" s="820"/>
      <c r="H31" s="820"/>
      <c r="I31" s="821" t="s">
        <v>357</v>
      </c>
      <c r="J31" s="821"/>
      <c r="K31" s="821"/>
      <c r="L31" s="821" t="s">
        <v>358</v>
      </c>
      <c r="M31" s="821"/>
      <c r="N31" s="821"/>
      <c r="O31" s="820" t="s">
        <v>22</v>
      </c>
      <c r="P31" s="820"/>
      <c r="Q31" s="820"/>
      <c r="R31" s="814"/>
      <c r="S31" s="817"/>
    </row>
    <row r="32" spans="1:19" ht="30" customHeight="1" thickBot="1" x14ac:dyDescent="0.25">
      <c r="A32" s="806"/>
      <c r="B32" s="808"/>
      <c r="C32" s="392" t="s">
        <v>115</v>
      </c>
      <c r="D32" s="392" t="s">
        <v>116</v>
      </c>
      <c r="E32" s="392" t="s">
        <v>39</v>
      </c>
      <c r="F32" s="392" t="s">
        <v>115</v>
      </c>
      <c r="G32" s="392" t="s">
        <v>116</v>
      </c>
      <c r="H32" s="392" t="s">
        <v>39</v>
      </c>
      <c r="I32" s="392" t="s">
        <v>115</v>
      </c>
      <c r="J32" s="392" t="s">
        <v>116</v>
      </c>
      <c r="K32" s="392" t="s">
        <v>39</v>
      </c>
      <c r="L32" s="392" t="s">
        <v>115</v>
      </c>
      <c r="M32" s="392" t="s">
        <v>116</v>
      </c>
      <c r="N32" s="392" t="s">
        <v>39</v>
      </c>
      <c r="O32" s="392" t="s">
        <v>115</v>
      </c>
      <c r="P32" s="392" t="s">
        <v>116</v>
      </c>
      <c r="Q32" s="392" t="s">
        <v>39</v>
      </c>
      <c r="R32" s="814"/>
      <c r="S32" s="817"/>
    </row>
    <row r="33" spans="1:19" ht="30" customHeight="1" thickBot="1" x14ac:dyDescent="0.25">
      <c r="A33" s="807"/>
      <c r="B33" s="812"/>
      <c r="C33" s="336" t="s">
        <v>359</v>
      </c>
      <c r="D33" s="336" t="s">
        <v>360</v>
      </c>
      <c r="E33" s="336" t="s">
        <v>339</v>
      </c>
      <c r="F33" s="336" t="s">
        <v>359</v>
      </c>
      <c r="G33" s="336" t="s">
        <v>360</v>
      </c>
      <c r="H33" s="336" t="s">
        <v>339</v>
      </c>
      <c r="I33" s="336" t="s">
        <v>359</v>
      </c>
      <c r="J33" s="336" t="s">
        <v>360</v>
      </c>
      <c r="K33" s="336" t="s">
        <v>339</v>
      </c>
      <c r="L33" s="336" t="s">
        <v>359</v>
      </c>
      <c r="M33" s="336" t="s">
        <v>360</v>
      </c>
      <c r="N33" s="336" t="s">
        <v>339</v>
      </c>
      <c r="O33" s="336" t="s">
        <v>359</v>
      </c>
      <c r="P33" s="336" t="s">
        <v>360</v>
      </c>
      <c r="Q33" s="336" t="s">
        <v>339</v>
      </c>
      <c r="R33" s="815"/>
      <c r="S33" s="818"/>
    </row>
    <row r="34" spans="1:19" ht="30" customHeight="1" x14ac:dyDescent="0.2">
      <c r="A34" s="805" t="s">
        <v>26</v>
      </c>
      <c r="B34" s="113" t="s">
        <v>11</v>
      </c>
      <c r="C34" s="343">
        <v>25</v>
      </c>
      <c r="D34" s="343">
        <v>25</v>
      </c>
      <c r="E34" s="343">
        <f>SUM(C34:D34)</f>
        <v>50</v>
      </c>
      <c r="F34" s="343">
        <v>0</v>
      </c>
      <c r="G34" s="343">
        <v>0</v>
      </c>
      <c r="H34" s="343">
        <f>SUM(F34:G34)</f>
        <v>0</v>
      </c>
      <c r="I34" s="343">
        <v>0</v>
      </c>
      <c r="J34" s="343">
        <v>0</v>
      </c>
      <c r="K34" s="343">
        <f>SUM(I34:J34)</f>
        <v>0</v>
      </c>
      <c r="L34" s="343">
        <v>0</v>
      </c>
      <c r="M34" s="343">
        <v>0</v>
      </c>
      <c r="N34" s="343">
        <f>SUM(L34:M34)</f>
        <v>0</v>
      </c>
      <c r="O34" s="343">
        <f t="shared" ref="O34:P38" si="6">SUM(C34,F34,I34,L34)</f>
        <v>25</v>
      </c>
      <c r="P34" s="343">
        <f t="shared" si="6"/>
        <v>25</v>
      </c>
      <c r="Q34" s="343">
        <f>SUM(O34:P34)</f>
        <v>50</v>
      </c>
      <c r="R34" s="114" t="s">
        <v>12</v>
      </c>
      <c r="S34" s="822" t="s">
        <v>157</v>
      </c>
    </row>
    <row r="35" spans="1:19" ht="30" customHeight="1" x14ac:dyDescent="0.2">
      <c r="A35" s="806"/>
      <c r="B35" s="113" t="s">
        <v>13</v>
      </c>
      <c r="C35" s="343">
        <v>0</v>
      </c>
      <c r="D35" s="343">
        <v>0</v>
      </c>
      <c r="E35" s="343">
        <f>SUM(C35:D35)</f>
        <v>0</v>
      </c>
      <c r="F35" s="343">
        <v>0</v>
      </c>
      <c r="G35" s="343">
        <v>0</v>
      </c>
      <c r="H35" s="343">
        <f>SUM(F35:G35)</f>
        <v>0</v>
      </c>
      <c r="I35" s="343">
        <v>0</v>
      </c>
      <c r="J35" s="343">
        <v>0</v>
      </c>
      <c r="K35" s="343">
        <f>SUM(I35:J35)</f>
        <v>0</v>
      </c>
      <c r="L35" s="343">
        <v>0</v>
      </c>
      <c r="M35" s="343">
        <v>0</v>
      </c>
      <c r="N35" s="343">
        <f>SUM(L35:M35)</f>
        <v>0</v>
      </c>
      <c r="O35" s="343">
        <f t="shared" si="6"/>
        <v>0</v>
      </c>
      <c r="P35" s="343">
        <f t="shared" si="6"/>
        <v>0</v>
      </c>
      <c r="Q35" s="343">
        <f>SUM(O35:P35)</f>
        <v>0</v>
      </c>
      <c r="R35" s="10" t="s">
        <v>309</v>
      </c>
      <c r="S35" s="823"/>
    </row>
    <row r="36" spans="1:19" ht="30" customHeight="1" x14ac:dyDescent="0.2">
      <c r="A36" s="806"/>
      <c r="B36" s="113" t="s">
        <v>15</v>
      </c>
      <c r="C36" s="343">
        <v>0</v>
      </c>
      <c r="D36" s="343">
        <v>0</v>
      </c>
      <c r="E36" s="343">
        <f>SUM(C36:D36)</f>
        <v>0</v>
      </c>
      <c r="F36" s="343">
        <v>0</v>
      </c>
      <c r="G36" s="343">
        <v>0</v>
      </c>
      <c r="H36" s="343">
        <f>SUM(F36:G36)</f>
        <v>0</v>
      </c>
      <c r="I36" s="343">
        <v>0</v>
      </c>
      <c r="J36" s="343">
        <v>0</v>
      </c>
      <c r="K36" s="343">
        <f>SUM(I36:J36)</f>
        <v>0</v>
      </c>
      <c r="L36" s="343">
        <v>0</v>
      </c>
      <c r="M36" s="343">
        <v>0</v>
      </c>
      <c r="N36" s="343">
        <f>SUM(L36:M36)</f>
        <v>0</v>
      </c>
      <c r="O36" s="343">
        <f t="shared" si="6"/>
        <v>0</v>
      </c>
      <c r="P36" s="343">
        <f t="shared" si="6"/>
        <v>0</v>
      </c>
      <c r="Q36" s="343">
        <f>SUM(O36:P36)</f>
        <v>0</v>
      </c>
      <c r="R36" s="114" t="s">
        <v>16</v>
      </c>
      <c r="S36" s="823"/>
    </row>
    <row r="37" spans="1:19" ht="30" customHeight="1" x14ac:dyDescent="0.2">
      <c r="A37" s="806"/>
      <c r="B37" s="115" t="s">
        <v>17</v>
      </c>
      <c r="C37" s="344">
        <v>0</v>
      </c>
      <c r="D37" s="344">
        <v>0</v>
      </c>
      <c r="E37" s="343">
        <f>SUM(C37:D37)</f>
        <v>0</v>
      </c>
      <c r="F37" s="344">
        <v>0</v>
      </c>
      <c r="G37" s="344">
        <v>0</v>
      </c>
      <c r="H37" s="343">
        <f>SUM(F37:G37)</f>
        <v>0</v>
      </c>
      <c r="I37" s="344">
        <v>0</v>
      </c>
      <c r="J37" s="344">
        <v>0</v>
      </c>
      <c r="K37" s="343">
        <f>SUM(I37:J37)</f>
        <v>0</v>
      </c>
      <c r="L37" s="344">
        <v>0</v>
      </c>
      <c r="M37" s="344">
        <v>0</v>
      </c>
      <c r="N37" s="343">
        <f>SUM(L37:M37)</f>
        <v>0</v>
      </c>
      <c r="O37" s="343">
        <f t="shared" si="6"/>
        <v>0</v>
      </c>
      <c r="P37" s="343">
        <f t="shared" si="6"/>
        <v>0</v>
      </c>
      <c r="Q37" s="343">
        <f>SUM(O37:P37)</f>
        <v>0</v>
      </c>
      <c r="R37" s="114" t="s">
        <v>18</v>
      </c>
      <c r="S37" s="823"/>
    </row>
    <row r="38" spans="1:19" ht="30" customHeight="1" x14ac:dyDescent="0.2">
      <c r="A38" s="806"/>
      <c r="B38" s="115" t="s">
        <v>19</v>
      </c>
      <c r="C38" s="344">
        <v>0</v>
      </c>
      <c r="D38" s="344">
        <v>0</v>
      </c>
      <c r="E38" s="343">
        <f>SUM(C38:D38)</f>
        <v>0</v>
      </c>
      <c r="F38" s="344">
        <v>0</v>
      </c>
      <c r="G38" s="344">
        <v>0</v>
      </c>
      <c r="H38" s="343">
        <f>SUM(F38:G38)</f>
        <v>0</v>
      </c>
      <c r="I38" s="344">
        <v>0</v>
      </c>
      <c r="J38" s="344">
        <v>0</v>
      </c>
      <c r="K38" s="343">
        <f>SUM(I38:J38)</f>
        <v>0</v>
      </c>
      <c r="L38" s="344">
        <v>0</v>
      </c>
      <c r="M38" s="344">
        <v>0</v>
      </c>
      <c r="N38" s="343">
        <f>SUM(L38:M38)</f>
        <v>0</v>
      </c>
      <c r="O38" s="343">
        <f t="shared" si="6"/>
        <v>0</v>
      </c>
      <c r="P38" s="343">
        <f t="shared" si="6"/>
        <v>0</v>
      </c>
      <c r="Q38" s="343">
        <f>SUM(O38:P38)</f>
        <v>0</v>
      </c>
      <c r="R38" s="114" t="s">
        <v>20</v>
      </c>
      <c r="S38" s="823"/>
    </row>
    <row r="39" spans="1:19" ht="30" customHeight="1" thickBot="1" x14ac:dyDescent="0.25">
      <c r="A39" s="807"/>
      <c r="B39" s="109" t="s">
        <v>21</v>
      </c>
      <c r="C39" s="287">
        <f>SUM(C34:C38)</f>
        <v>25</v>
      </c>
      <c r="D39" s="287">
        <f t="shared" ref="D39:Q39" si="7">SUM(D34:D38)</f>
        <v>25</v>
      </c>
      <c r="E39" s="287">
        <f t="shared" si="7"/>
        <v>50</v>
      </c>
      <c r="F39" s="287">
        <f t="shared" si="7"/>
        <v>0</v>
      </c>
      <c r="G39" s="287">
        <f t="shared" si="7"/>
        <v>0</v>
      </c>
      <c r="H39" s="287">
        <f t="shared" si="7"/>
        <v>0</v>
      </c>
      <c r="I39" s="287">
        <f t="shared" si="7"/>
        <v>0</v>
      </c>
      <c r="J39" s="287">
        <f t="shared" si="7"/>
        <v>0</v>
      </c>
      <c r="K39" s="287">
        <f t="shared" si="7"/>
        <v>0</v>
      </c>
      <c r="L39" s="287">
        <f t="shared" si="7"/>
        <v>0</v>
      </c>
      <c r="M39" s="287">
        <f t="shared" si="7"/>
        <v>0</v>
      </c>
      <c r="N39" s="287">
        <f t="shared" si="7"/>
        <v>0</v>
      </c>
      <c r="O39" s="287">
        <f t="shared" si="7"/>
        <v>25</v>
      </c>
      <c r="P39" s="287">
        <f t="shared" si="7"/>
        <v>25</v>
      </c>
      <c r="Q39" s="287">
        <f t="shared" si="7"/>
        <v>50</v>
      </c>
      <c r="R39" s="17" t="s">
        <v>311</v>
      </c>
      <c r="S39" s="824"/>
    </row>
    <row r="40" spans="1:19" ht="30" customHeight="1" x14ac:dyDescent="0.2">
      <c r="A40" s="805" t="s">
        <v>27</v>
      </c>
      <c r="B40" s="113" t="s">
        <v>11</v>
      </c>
      <c r="C40" s="343">
        <v>1178.9999999999998</v>
      </c>
      <c r="D40" s="343">
        <v>1019.9999999999995</v>
      </c>
      <c r="E40" s="343">
        <f>SUM(C40:D40)</f>
        <v>2198.9999999999991</v>
      </c>
      <c r="F40" s="343">
        <v>18.999999999999993</v>
      </c>
      <c r="G40" s="343">
        <v>7</v>
      </c>
      <c r="H40" s="343">
        <f>SUM(F40:G40)</f>
        <v>25.999999999999993</v>
      </c>
      <c r="I40" s="343">
        <v>49.000000000000007</v>
      </c>
      <c r="J40" s="343">
        <v>29.999999999999993</v>
      </c>
      <c r="K40" s="343">
        <f>SUM(I40:J40)</f>
        <v>79</v>
      </c>
      <c r="L40" s="343">
        <v>182.00000000000009</v>
      </c>
      <c r="M40" s="343">
        <v>177.00000000000006</v>
      </c>
      <c r="N40" s="343">
        <f>SUM(L40:M40)</f>
        <v>359.00000000000011</v>
      </c>
      <c r="O40" s="343">
        <f t="shared" ref="O40:P44" si="8">SUM(C40,F40,I40,L40)</f>
        <v>1428.9999999999998</v>
      </c>
      <c r="P40" s="343">
        <f t="shared" si="8"/>
        <v>1233.9999999999995</v>
      </c>
      <c r="Q40" s="343">
        <f>SUM(O40:P40)</f>
        <v>2662.9999999999991</v>
      </c>
      <c r="R40" s="114" t="s">
        <v>12</v>
      </c>
      <c r="S40" s="822" t="s">
        <v>158</v>
      </c>
    </row>
    <row r="41" spans="1:19" ht="30" customHeight="1" x14ac:dyDescent="0.2">
      <c r="A41" s="806"/>
      <c r="B41" s="113" t="s">
        <v>13</v>
      </c>
      <c r="C41" s="343">
        <v>0</v>
      </c>
      <c r="D41" s="343">
        <v>0</v>
      </c>
      <c r="E41" s="343">
        <f>SUM(C41:D41)</f>
        <v>0</v>
      </c>
      <c r="F41" s="343">
        <v>0</v>
      </c>
      <c r="G41" s="343">
        <v>0</v>
      </c>
      <c r="H41" s="343">
        <f>SUM(F41:G41)</f>
        <v>0</v>
      </c>
      <c r="I41" s="343">
        <v>0</v>
      </c>
      <c r="J41" s="343">
        <v>0</v>
      </c>
      <c r="K41" s="343">
        <f>SUM(I41:J41)</f>
        <v>0</v>
      </c>
      <c r="L41" s="343">
        <v>0</v>
      </c>
      <c r="M41" s="343">
        <v>0</v>
      </c>
      <c r="N41" s="343">
        <f>SUM(L41:M41)</f>
        <v>0</v>
      </c>
      <c r="O41" s="343">
        <f t="shared" si="8"/>
        <v>0</v>
      </c>
      <c r="P41" s="343">
        <f t="shared" si="8"/>
        <v>0</v>
      </c>
      <c r="Q41" s="343">
        <f>SUM(O41:P41)</f>
        <v>0</v>
      </c>
      <c r="R41" s="10" t="s">
        <v>309</v>
      </c>
      <c r="S41" s="823"/>
    </row>
    <row r="42" spans="1:19" ht="30" customHeight="1" x14ac:dyDescent="0.2">
      <c r="A42" s="806"/>
      <c r="B42" s="113" t="s">
        <v>15</v>
      </c>
      <c r="C42" s="343">
        <v>3739.0000000000027</v>
      </c>
      <c r="D42" s="343">
        <v>4483.9999999999991</v>
      </c>
      <c r="E42" s="343">
        <f>SUM(C42:D42)</f>
        <v>8223.0000000000018</v>
      </c>
      <c r="F42" s="343">
        <v>83</v>
      </c>
      <c r="G42" s="343">
        <v>73.999999999999986</v>
      </c>
      <c r="H42" s="343">
        <f>SUM(F42:G42)</f>
        <v>157</v>
      </c>
      <c r="I42" s="343">
        <v>277</v>
      </c>
      <c r="J42" s="343">
        <v>247.99999999999997</v>
      </c>
      <c r="K42" s="343">
        <f>SUM(I42:J42)</f>
        <v>525</v>
      </c>
      <c r="L42" s="343">
        <v>1323.9999999999998</v>
      </c>
      <c r="M42" s="343">
        <v>1438.9999999999995</v>
      </c>
      <c r="N42" s="343">
        <f>SUM(L42:M42)</f>
        <v>2762.9999999999991</v>
      </c>
      <c r="O42" s="343">
        <f t="shared" si="8"/>
        <v>5423.0000000000027</v>
      </c>
      <c r="P42" s="343">
        <f t="shared" si="8"/>
        <v>6244.9999999999982</v>
      </c>
      <c r="Q42" s="343">
        <f>SUM(O42:P42)</f>
        <v>11668</v>
      </c>
      <c r="R42" s="114" t="s">
        <v>16</v>
      </c>
      <c r="S42" s="823"/>
    </row>
    <row r="43" spans="1:19" ht="30" customHeight="1" x14ac:dyDescent="0.2">
      <c r="A43" s="806"/>
      <c r="B43" s="115" t="s">
        <v>17</v>
      </c>
      <c r="C43" s="344">
        <v>0</v>
      </c>
      <c r="D43" s="344">
        <v>0</v>
      </c>
      <c r="E43" s="343">
        <f>SUM(C43:D43)</f>
        <v>0</v>
      </c>
      <c r="F43" s="344">
        <v>0</v>
      </c>
      <c r="G43" s="344">
        <v>0</v>
      </c>
      <c r="H43" s="343">
        <f>SUM(F43:G43)</f>
        <v>0</v>
      </c>
      <c r="I43" s="344">
        <v>0</v>
      </c>
      <c r="J43" s="344">
        <v>0</v>
      </c>
      <c r="K43" s="343">
        <f>SUM(I43:J43)</f>
        <v>0</v>
      </c>
      <c r="L43" s="344">
        <v>0</v>
      </c>
      <c r="M43" s="344">
        <v>0</v>
      </c>
      <c r="N43" s="343">
        <f>SUM(L43:M43)</f>
        <v>0</v>
      </c>
      <c r="O43" s="343">
        <f t="shared" si="8"/>
        <v>0</v>
      </c>
      <c r="P43" s="343">
        <f t="shared" si="8"/>
        <v>0</v>
      </c>
      <c r="Q43" s="343">
        <f>SUM(O43:P43)</f>
        <v>0</v>
      </c>
      <c r="R43" s="114" t="s">
        <v>18</v>
      </c>
      <c r="S43" s="823"/>
    </row>
    <row r="44" spans="1:19" ht="30" customHeight="1" x14ac:dyDescent="0.2">
      <c r="A44" s="806"/>
      <c r="B44" s="115" t="s">
        <v>19</v>
      </c>
      <c r="C44" s="344">
        <v>0</v>
      </c>
      <c r="D44" s="344">
        <v>0</v>
      </c>
      <c r="E44" s="343">
        <f>SUM(C44:D44)</f>
        <v>0</v>
      </c>
      <c r="F44" s="344">
        <v>0</v>
      </c>
      <c r="G44" s="344">
        <v>0</v>
      </c>
      <c r="H44" s="343">
        <f>SUM(F44:G44)</f>
        <v>0</v>
      </c>
      <c r="I44" s="344">
        <v>0</v>
      </c>
      <c r="J44" s="344">
        <v>0</v>
      </c>
      <c r="K44" s="343">
        <f>SUM(I44:J44)</f>
        <v>0</v>
      </c>
      <c r="L44" s="344">
        <v>0</v>
      </c>
      <c r="M44" s="344">
        <v>0</v>
      </c>
      <c r="N44" s="343">
        <f>SUM(L44:M44)</f>
        <v>0</v>
      </c>
      <c r="O44" s="343">
        <f t="shared" si="8"/>
        <v>0</v>
      </c>
      <c r="P44" s="343">
        <f t="shared" si="8"/>
        <v>0</v>
      </c>
      <c r="Q44" s="343">
        <f>SUM(O44:P44)</f>
        <v>0</v>
      </c>
      <c r="R44" s="114" t="s">
        <v>20</v>
      </c>
      <c r="S44" s="823"/>
    </row>
    <row r="45" spans="1:19" ht="30" customHeight="1" thickBot="1" x14ac:dyDescent="0.25">
      <c r="A45" s="807"/>
      <c r="B45" s="109" t="s">
        <v>21</v>
      </c>
      <c r="C45" s="287">
        <f>SUM(C40:C44)</f>
        <v>4918.0000000000027</v>
      </c>
      <c r="D45" s="287">
        <f t="shared" ref="D45:Q45" si="9">SUM(D40:D44)</f>
        <v>5503.9999999999982</v>
      </c>
      <c r="E45" s="287">
        <f t="shared" si="9"/>
        <v>10422</v>
      </c>
      <c r="F45" s="287">
        <f t="shared" si="9"/>
        <v>102</v>
      </c>
      <c r="G45" s="287">
        <f t="shared" si="9"/>
        <v>80.999999999999986</v>
      </c>
      <c r="H45" s="287">
        <f t="shared" si="9"/>
        <v>183</v>
      </c>
      <c r="I45" s="287">
        <f t="shared" si="9"/>
        <v>326</v>
      </c>
      <c r="J45" s="287">
        <f t="shared" si="9"/>
        <v>277.99999999999994</v>
      </c>
      <c r="K45" s="287">
        <f t="shared" si="9"/>
        <v>604</v>
      </c>
      <c r="L45" s="287">
        <f t="shared" si="9"/>
        <v>1505.9999999999998</v>
      </c>
      <c r="M45" s="287">
        <f t="shared" si="9"/>
        <v>1615.9999999999995</v>
      </c>
      <c r="N45" s="287">
        <f t="shared" si="9"/>
        <v>3121.9999999999991</v>
      </c>
      <c r="O45" s="287">
        <f t="shared" si="9"/>
        <v>6852.0000000000027</v>
      </c>
      <c r="P45" s="287">
        <f t="shared" si="9"/>
        <v>7478.9999999999982</v>
      </c>
      <c r="Q45" s="287">
        <f t="shared" si="9"/>
        <v>14331</v>
      </c>
      <c r="R45" s="17" t="s">
        <v>311</v>
      </c>
      <c r="S45" s="824"/>
    </row>
    <row r="46" spans="1:19" ht="30" customHeight="1" x14ac:dyDescent="0.2">
      <c r="A46" s="805" t="s">
        <v>28</v>
      </c>
      <c r="B46" s="113" t="s">
        <v>11</v>
      </c>
      <c r="C46" s="343">
        <v>60.000000000000014</v>
      </c>
      <c r="D46" s="343">
        <v>38</v>
      </c>
      <c r="E46" s="343">
        <f>SUM(C46:D46)</f>
        <v>98.000000000000014</v>
      </c>
      <c r="F46" s="343">
        <v>0</v>
      </c>
      <c r="G46" s="343">
        <v>0</v>
      </c>
      <c r="H46" s="343">
        <f>SUM(F46:G46)</f>
        <v>0</v>
      </c>
      <c r="I46" s="343">
        <v>0</v>
      </c>
      <c r="J46" s="343">
        <v>0</v>
      </c>
      <c r="K46" s="343">
        <f>SUM(I46:J46)</f>
        <v>0</v>
      </c>
      <c r="L46" s="343">
        <v>0</v>
      </c>
      <c r="M46" s="343">
        <v>0</v>
      </c>
      <c r="N46" s="343">
        <f>SUM(L46:M46)</f>
        <v>0</v>
      </c>
      <c r="O46" s="343">
        <f t="shared" ref="O46:P50" si="10">SUM(C46,F46,I46,L46)</f>
        <v>60.000000000000014</v>
      </c>
      <c r="P46" s="343">
        <f t="shared" si="10"/>
        <v>38</v>
      </c>
      <c r="Q46" s="343">
        <f>SUM(O46:P46)</f>
        <v>98.000000000000014</v>
      </c>
      <c r="R46" s="114" t="s">
        <v>12</v>
      </c>
      <c r="S46" s="822" t="s">
        <v>159</v>
      </c>
    </row>
    <row r="47" spans="1:19" ht="30" customHeight="1" x14ac:dyDescent="0.2">
      <c r="A47" s="806"/>
      <c r="B47" s="113" t="s">
        <v>13</v>
      </c>
      <c r="C47" s="343">
        <v>0</v>
      </c>
      <c r="D47" s="343">
        <v>0</v>
      </c>
      <c r="E47" s="343">
        <f>SUM(C47:D47)</f>
        <v>0</v>
      </c>
      <c r="F47" s="343">
        <v>0</v>
      </c>
      <c r="G47" s="343">
        <v>0</v>
      </c>
      <c r="H47" s="343">
        <f>SUM(F47:G47)</f>
        <v>0</v>
      </c>
      <c r="I47" s="343">
        <v>0</v>
      </c>
      <c r="J47" s="343">
        <v>0</v>
      </c>
      <c r="K47" s="343">
        <f>SUM(I47:J47)</f>
        <v>0</v>
      </c>
      <c r="L47" s="343">
        <v>0</v>
      </c>
      <c r="M47" s="343">
        <v>0</v>
      </c>
      <c r="N47" s="343">
        <f>SUM(L47:M47)</f>
        <v>0</v>
      </c>
      <c r="O47" s="343">
        <f t="shared" si="10"/>
        <v>0</v>
      </c>
      <c r="P47" s="343">
        <f t="shared" si="10"/>
        <v>0</v>
      </c>
      <c r="Q47" s="343">
        <f>SUM(O47:P47)</f>
        <v>0</v>
      </c>
      <c r="R47" s="10" t="s">
        <v>309</v>
      </c>
      <c r="S47" s="823"/>
    </row>
    <row r="48" spans="1:19" ht="30" customHeight="1" x14ac:dyDescent="0.2">
      <c r="A48" s="806"/>
      <c r="B48" s="113" t="s">
        <v>15</v>
      </c>
      <c r="C48" s="343">
        <v>711.00000000000011</v>
      </c>
      <c r="D48" s="343">
        <v>762</v>
      </c>
      <c r="E48" s="343">
        <f>SUM(C48:D48)</f>
        <v>1473</v>
      </c>
      <c r="F48" s="343">
        <v>0</v>
      </c>
      <c r="G48" s="343">
        <v>0</v>
      </c>
      <c r="H48" s="343">
        <f>SUM(F48:G48)</f>
        <v>0</v>
      </c>
      <c r="I48" s="343">
        <v>1.9999999999999998</v>
      </c>
      <c r="J48" s="343">
        <v>0</v>
      </c>
      <c r="K48" s="343">
        <f>SUM(I48:J48)</f>
        <v>1.9999999999999998</v>
      </c>
      <c r="L48" s="343">
        <v>84.999999999999986</v>
      </c>
      <c r="M48" s="343">
        <v>108</v>
      </c>
      <c r="N48" s="343">
        <f>SUM(L48:M48)</f>
        <v>193</v>
      </c>
      <c r="O48" s="343">
        <f t="shared" si="10"/>
        <v>798.00000000000011</v>
      </c>
      <c r="P48" s="343">
        <f t="shared" si="10"/>
        <v>870</v>
      </c>
      <c r="Q48" s="343">
        <f>SUM(O48:P48)</f>
        <v>1668</v>
      </c>
      <c r="R48" s="114" t="s">
        <v>16</v>
      </c>
      <c r="S48" s="823"/>
    </row>
    <row r="49" spans="1:19" ht="30" customHeight="1" x14ac:dyDescent="0.2">
      <c r="A49" s="806"/>
      <c r="B49" s="115" t="s">
        <v>17</v>
      </c>
      <c r="C49" s="344">
        <v>0</v>
      </c>
      <c r="D49" s="344">
        <v>0</v>
      </c>
      <c r="E49" s="343">
        <f>SUM(C49:D49)</f>
        <v>0</v>
      </c>
      <c r="F49" s="344">
        <v>0</v>
      </c>
      <c r="G49" s="344">
        <v>0</v>
      </c>
      <c r="H49" s="343">
        <f>SUM(F49:G49)</f>
        <v>0</v>
      </c>
      <c r="I49" s="344">
        <v>0</v>
      </c>
      <c r="J49" s="344">
        <v>0</v>
      </c>
      <c r="K49" s="343">
        <f>SUM(I49:J49)</f>
        <v>0</v>
      </c>
      <c r="L49" s="344">
        <v>0</v>
      </c>
      <c r="M49" s="344">
        <v>0</v>
      </c>
      <c r="N49" s="343">
        <f>SUM(L49:M49)</f>
        <v>0</v>
      </c>
      <c r="O49" s="343">
        <f t="shared" si="10"/>
        <v>0</v>
      </c>
      <c r="P49" s="343">
        <f t="shared" si="10"/>
        <v>0</v>
      </c>
      <c r="Q49" s="343">
        <f>SUM(O49:P49)</f>
        <v>0</v>
      </c>
      <c r="R49" s="114" t="s">
        <v>18</v>
      </c>
      <c r="S49" s="823"/>
    </row>
    <row r="50" spans="1:19" ht="30" customHeight="1" x14ac:dyDescent="0.2">
      <c r="A50" s="806"/>
      <c r="B50" s="115" t="s">
        <v>19</v>
      </c>
      <c r="C50" s="344">
        <v>0</v>
      </c>
      <c r="D50" s="344">
        <v>0</v>
      </c>
      <c r="E50" s="343">
        <f>SUM(C50:D50)</f>
        <v>0</v>
      </c>
      <c r="F50" s="344">
        <v>0</v>
      </c>
      <c r="G50" s="344">
        <v>0</v>
      </c>
      <c r="H50" s="343">
        <f>SUM(F50:G50)</f>
        <v>0</v>
      </c>
      <c r="I50" s="344">
        <v>0</v>
      </c>
      <c r="J50" s="344">
        <v>0</v>
      </c>
      <c r="K50" s="343">
        <f>SUM(I50:J50)</f>
        <v>0</v>
      </c>
      <c r="L50" s="344">
        <v>0</v>
      </c>
      <c r="M50" s="344">
        <v>0</v>
      </c>
      <c r="N50" s="343">
        <f>SUM(L50:M50)</f>
        <v>0</v>
      </c>
      <c r="O50" s="343">
        <f t="shared" si="10"/>
        <v>0</v>
      </c>
      <c r="P50" s="343">
        <f t="shared" si="10"/>
        <v>0</v>
      </c>
      <c r="Q50" s="343">
        <f>SUM(O50:P50)</f>
        <v>0</v>
      </c>
      <c r="R50" s="114" t="s">
        <v>20</v>
      </c>
      <c r="S50" s="823"/>
    </row>
    <row r="51" spans="1:19" ht="30" customHeight="1" thickBot="1" x14ac:dyDescent="0.25">
      <c r="A51" s="807"/>
      <c r="B51" s="109" t="s">
        <v>21</v>
      </c>
      <c r="C51" s="287">
        <f>SUM(C46:C50)</f>
        <v>771.00000000000011</v>
      </c>
      <c r="D51" s="287">
        <f t="shared" ref="D51:Q51" si="11">SUM(D46:D50)</f>
        <v>800</v>
      </c>
      <c r="E51" s="287">
        <f t="shared" si="11"/>
        <v>1571</v>
      </c>
      <c r="F51" s="287">
        <f t="shared" si="11"/>
        <v>0</v>
      </c>
      <c r="G51" s="287">
        <f t="shared" si="11"/>
        <v>0</v>
      </c>
      <c r="H51" s="287">
        <f t="shared" si="11"/>
        <v>0</v>
      </c>
      <c r="I51" s="287">
        <f t="shared" si="11"/>
        <v>1.9999999999999998</v>
      </c>
      <c r="J51" s="287">
        <f t="shared" si="11"/>
        <v>0</v>
      </c>
      <c r="K51" s="287">
        <f t="shared" si="11"/>
        <v>1.9999999999999998</v>
      </c>
      <c r="L51" s="287">
        <f t="shared" si="11"/>
        <v>84.999999999999986</v>
      </c>
      <c r="M51" s="287">
        <f t="shared" si="11"/>
        <v>108</v>
      </c>
      <c r="N51" s="287">
        <f t="shared" si="11"/>
        <v>193</v>
      </c>
      <c r="O51" s="287">
        <f t="shared" si="11"/>
        <v>858.00000000000011</v>
      </c>
      <c r="P51" s="287">
        <f t="shared" si="11"/>
        <v>908</v>
      </c>
      <c r="Q51" s="287">
        <f t="shared" si="11"/>
        <v>1766</v>
      </c>
      <c r="R51" s="116" t="s">
        <v>311</v>
      </c>
      <c r="S51" s="824"/>
    </row>
    <row r="52" spans="1:19" ht="30" customHeight="1" x14ac:dyDescent="0.2">
      <c r="A52" s="396"/>
      <c r="B52" s="88"/>
      <c r="C52" s="427"/>
      <c r="D52" s="427"/>
      <c r="E52" s="427"/>
      <c r="F52" s="427"/>
      <c r="G52" s="427"/>
      <c r="H52" s="427"/>
      <c r="I52" s="427"/>
      <c r="J52" s="427"/>
      <c r="K52" s="427"/>
      <c r="L52" s="427"/>
      <c r="M52" s="427"/>
      <c r="N52" s="427"/>
      <c r="O52" s="427"/>
      <c r="P52" s="427"/>
      <c r="Q52" s="427"/>
      <c r="R52" s="428"/>
      <c r="S52" s="397"/>
    </row>
    <row r="53" spans="1:19" ht="30" customHeight="1" thickBot="1" x14ac:dyDescent="0.25">
      <c r="A53" s="504" t="s">
        <v>421</v>
      </c>
      <c r="B53" s="416"/>
      <c r="C53" s="417"/>
      <c r="D53" s="417"/>
      <c r="E53" s="417"/>
      <c r="F53" s="417"/>
      <c r="G53" s="417"/>
      <c r="H53" s="417"/>
      <c r="I53" s="417"/>
      <c r="J53" s="417"/>
      <c r="K53" s="417"/>
      <c r="L53" s="417"/>
      <c r="M53" s="417"/>
      <c r="N53" s="417"/>
      <c r="O53" s="417"/>
      <c r="P53" s="417"/>
      <c r="Q53" s="417"/>
      <c r="R53" s="429"/>
      <c r="S53" s="505" t="s">
        <v>422</v>
      </c>
    </row>
    <row r="54" spans="1:19" ht="30" customHeight="1" thickTop="1" x14ac:dyDescent="0.2">
      <c r="A54" s="810" t="s">
        <v>42</v>
      </c>
      <c r="B54" s="811" t="s">
        <v>1</v>
      </c>
      <c r="C54" s="813" t="s">
        <v>124</v>
      </c>
      <c r="D54" s="813"/>
      <c r="E54" s="813"/>
      <c r="F54" s="813"/>
      <c r="G54" s="813"/>
      <c r="H54" s="813"/>
      <c r="I54" s="813"/>
      <c r="J54" s="813"/>
      <c r="K54" s="813"/>
      <c r="L54" s="813"/>
      <c r="M54" s="813"/>
      <c r="N54" s="813"/>
      <c r="O54" s="813"/>
      <c r="P54" s="813"/>
      <c r="Q54" s="813"/>
      <c r="R54" s="813" t="s">
        <v>6</v>
      </c>
      <c r="S54" s="816" t="s">
        <v>152</v>
      </c>
    </row>
    <row r="55" spans="1:19" ht="30" customHeight="1" x14ac:dyDescent="0.2">
      <c r="A55" s="806"/>
      <c r="B55" s="808"/>
      <c r="C55" s="819" t="s">
        <v>125</v>
      </c>
      <c r="D55" s="819"/>
      <c r="E55" s="819"/>
      <c r="F55" s="819" t="s">
        <v>126</v>
      </c>
      <c r="G55" s="819"/>
      <c r="H55" s="819"/>
      <c r="I55" s="819" t="s">
        <v>127</v>
      </c>
      <c r="J55" s="819"/>
      <c r="K55" s="819"/>
      <c r="L55" s="819" t="s">
        <v>128</v>
      </c>
      <c r="M55" s="819"/>
      <c r="N55" s="819"/>
      <c r="O55" s="819" t="s">
        <v>39</v>
      </c>
      <c r="P55" s="819"/>
      <c r="Q55" s="819"/>
      <c r="R55" s="814"/>
      <c r="S55" s="817"/>
    </row>
    <row r="56" spans="1:19" ht="30" customHeight="1" x14ac:dyDescent="0.2">
      <c r="A56" s="806"/>
      <c r="B56" s="808"/>
      <c r="C56" s="820" t="s">
        <v>355</v>
      </c>
      <c r="D56" s="820"/>
      <c r="E56" s="820"/>
      <c r="F56" s="820" t="s">
        <v>356</v>
      </c>
      <c r="G56" s="820"/>
      <c r="H56" s="820"/>
      <c r="I56" s="821" t="s">
        <v>357</v>
      </c>
      <c r="J56" s="821"/>
      <c r="K56" s="821"/>
      <c r="L56" s="821" t="s">
        <v>358</v>
      </c>
      <c r="M56" s="821"/>
      <c r="N56" s="821"/>
      <c r="O56" s="820" t="s">
        <v>22</v>
      </c>
      <c r="P56" s="820"/>
      <c r="Q56" s="820"/>
      <c r="R56" s="814"/>
      <c r="S56" s="817"/>
    </row>
    <row r="57" spans="1:19" ht="30" customHeight="1" thickBot="1" x14ac:dyDescent="0.25">
      <c r="A57" s="806"/>
      <c r="B57" s="808"/>
      <c r="C57" s="392" t="s">
        <v>115</v>
      </c>
      <c r="D57" s="392" t="s">
        <v>116</v>
      </c>
      <c r="E57" s="392" t="s">
        <v>39</v>
      </c>
      <c r="F57" s="392" t="s">
        <v>115</v>
      </c>
      <c r="G57" s="392" t="s">
        <v>116</v>
      </c>
      <c r="H57" s="392" t="s">
        <v>39</v>
      </c>
      <c r="I57" s="392" t="s">
        <v>115</v>
      </c>
      <c r="J57" s="392" t="s">
        <v>116</v>
      </c>
      <c r="K57" s="392" t="s">
        <v>39</v>
      </c>
      <c r="L57" s="392" t="s">
        <v>115</v>
      </c>
      <c r="M57" s="392" t="s">
        <v>116</v>
      </c>
      <c r="N57" s="392" t="s">
        <v>39</v>
      </c>
      <c r="O57" s="392" t="s">
        <v>115</v>
      </c>
      <c r="P57" s="392" t="s">
        <v>116</v>
      </c>
      <c r="Q57" s="392" t="s">
        <v>39</v>
      </c>
      <c r="R57" s="814"/>
      <c r="S57" s="817"/>
    </row>
    <row r="58" spans="1:19" ht="30" customHeight="1" thickBot="1" x14ac:dyDescent="0.25">
      <c r="A58" s="807"/>
      <c r="B58" s="812"/>
      <c r="C58" s="336" t="s">
        <v>359</v>
      </c>
      <c r="D58" s="336" t="s">
        <v>360</v>
      </c>
      <c r="E58" s="336" t="s">
        <v>339</v>
      </c>
      <c r="F58" s="336" t="s">
        <v>359</v>
      </c>
      <c r="G58" s="336" t="s">
        <v>360</v>
      </c>
      <c r="H58" s="336" t="s">
        <v>339</v>
      </c>
      <c r="I58" s="336" t="s">
        <v>359</v>
      </c>
      <c r="J58" s="336" t="s">
        <v>360</v>
      </c>
      <c r="K58" s="336" t="s">
        <v>339</v>
      </c>
      <c r="L58" s="336" t="s">
        <v>359</v>
      </c>
      <c r="M58" s="336" t="s">
        <v>360</v>
      </c>
      <c r="N58" s="336" t="s">
        <v>339</v>
      </c>
      <c r="O58" s="336" t="s">
        <v>359</v>
      </c>
      <c r="P58" s="336" t="s">
        <v>360</v>
      </c>
      <c r="Q58" s="336" t="s">
        <v>339</v>
      </c>
      <c r="R58" s="815"/>
      <c r="S58" s="818"/>
    </row>
    <row r="59" spans="1:19" ht="30" customHeight="1" x14ac:dyDescent="0.2">
      <c r="A59" s="805" t="s">
        <v>29</v>
      </c>
      <c r="B59" s="430" t="s">
        <v>11</v>
      </c>
      <c r="C59" s="431">
        <v>36</v>
      </c>
      <c r="D59" s="431">
        <v>26</v>
      </c>
      <c r="E59" s="431">
        <f>SUM(C59:D59)</f>
        <v>62</v>
      </c>
      <c r="F59" s="431">
        <v>0</v>
      </c>
      <c r="G59" s="431">
        <v>0</v>
      </c>
      <c r="H59" s="431">
        <f>SUM(F59:G59)</f>
        <v>0</v>
      </c>
      <c r="I59" s="431">
        <v>0</v>
      </c>
      <c r="J59" s="431">
        <v>0</v>
      </c>
      <c r="K59" s="431">
        <f>SUM(I59:J59)</f>
        <v>0</v>
      </c>
      <c r="L59" s="431">
        <v>0</v>
      </c>
      <c r="M59" s="431">
        <v>0</v>
      </c>
      <c r="N59" s="431">
        <f>SUM(L59:M59)</f>
        <v>0</v>
      </c>
      <c r="O59" s="431">
        <f t="shared" ref="O59:P63" si="12">SUM(C59,F59,I59,L59)</f>
        <v>36</v>
      </c>
      <c r="P59" s="431">
        <f t="shared" si="12"/>
        <v>26</v>
      </c>
      <c r="Q59" s="431">
        <f>SUM(O59:P59)</f>
        <v>62</v>
      </c>
      <c r="R59" s="432" t="s">
        <v>12</v>
      </c>
      <c r="S59" s="822" t="s">
        <v>160</v>
      </c>
    </row>
    <row r="60" spans="1:19" ht="30" customHeight="1" x14ac:dyDescent="0.2">
      <c r="A60" s="806"/>
      <c r="B60" s="113" t="s">
        <v>13</v>
      </c>
      <c r="C60" s="343">
        <v>0</v>
      </c>
      <c r="D60" s="343">
        <v>0</v>
      </c>
      <c r="E60" s="343">
        <f>SUM(C60:D60)</f>
        <v>0</v>
      </c>
      <c r="F60" s="343">
        <v>0</v>
      </c>
      <c r="G60" s="343">
        <v>0</v>
      </c>
      <c r="H60" s="343">
        <f>SUM(F60:G60)</f>
        <v>0</v>
      </c>
      <c r="I60" s="343">
        <v>0</v>
      </c>
      <c r="J60" s="343">
        <v>0</v>
      </c>
      <c r="K60" s="343">
        <f>SUM(I60:J60)</f>
        <v>0</v>
      </c>
      <c r="L60" s="343">
        <v>0</v>
      </c>
      <c r="M60" s="343">
        <v>0</v>
      </c>
      <c r="N60" s="343">
        <f>SUM(L60:M60)</f>
        <v>0</v>
      </c>
      <c r="O60" s="343">
        <f t="shared" si="12"/>
        <v>0</v>
      </c>
      <c r="P60" s="343">
        <f t="shared" si="12"/>
        <v>0</v>
      </c>
      <c r="Q60" s="343">
        <f>SUM(O60:P60)</f>
        <v>0</v>
      </c>
      <c r="R60" s="10" t="s">
        <v>309</v>
      </c>
      <c r="S60" s="823"/>
    </row>
    <row r="61" spans="1:19" ht="30" customHeight="1" x14ac:dyDescent="0.2">
      <c r="A61" s="806"/>
      <c r="B61" s="113" t="s">
        <v>15</v>
      </c>
      <c r="C61" s="343">
        <v>55</v>
      </c>
      <c r="D61" s="343">
        <v>41</v>
      </c>
      <c r="E61" s="343">
        <f>SUM(C61:D61)</f>
        <v>96</v>
      </c>
      <c r="F61" s="343">
        <v>0</v>
      </c>
      <c r="G61" s="343">
        <v>0</v>
      </c>
      <c r="H61" s="343">
        <f>SUM(F61:G61)</f>
        <v>0</v>
      </c>
      <c r="I61" s="343">
        <v>0</v>
      </c>
      <c r="J61" s="343">
        <v>1</v>
      </c>
      <c r="K61" s="343">
        <f>SUM(I61:J61)</f>
        <v>1</v>
      </c>
      <c r="L61" s="343">
        <v>6.9999999999999991</v>
      </c>
      <c r="M61" s="343">
        <v>1</v>
      </c>
      <c r="N61" s="343">
        <f>SUM(L61:M61)</f>
        <v>7.9999999999999991</v>
      </c>
      <c r="O61" s="343">
        <f t="shared" si="12"/>
        <v>62</v>
      </c>
      <c r="P61" s="343">
        <f t="shared" si="12"/>
        <v>43</v>
      </c>
      <c r="Q61" s="343">
        <f>SUM(O61:P61)</f>
        <v>105</v>
      </c>
      <c r="R61" s="114" t="s">
        <v>16</v>
      </c>
      <c r="S61" s="823"/>
    </row>
    <row r="62" spans="1:19" ht="30" customHeight="1" x14ac:dyDescent="0.2">
      <c r="A62" s="806"/>
      <c r="B62" s="115" t="s">
        <v>17</v>
      </c>
      <c r="C62" s="344">
        <v>0</v>
      </c>
      <c r="D62" s="344">
        <v>0</v>
      </c>
      <c r="E62" s="343">
        <f>SUM(C62:D62)</f>
        <v>0</v>
      </c>
      <c r="F62" s="344">
        <v>0</v>
      </c>
      <c r="G62" s="344">
        <v>0</v>
      </c>
      <c r="H62" s="343">
        <f>SUM(F62:G62)</f>
        <v>0</v>
      </c>
      <c r="I62" s="344">
        <v>0</v>
      </c>
      <c r="J62" s="344">
        <v>0</v>
      </c>
      <c r="K62" s="343">
        <f>SUM(I62:J62)</f>
        <v>0</v>
      </c>
      <c r="L62" s="344">
        <v>0</v>
      </c>
      <c r="M62" s="344">
        <v>0</v>
      </c>
      <c r="N62" s="343">
        <f>SUM(L62:M62)</f>
        <v>0</v>
      </c>
      <c r="O62" s="343">
        <f t="shared" si="12"/>
        <v>0</v>
      </c>
      <c r="P62" s="343">
        <f t="shared" si="12"/>
        <v>0</v>
      </c>
      <c r="Q62" s="343">
        <f>SUM(O62:P62)</f>
        <v>0</v>
      </c>
      <c r="R62" s="114" t="s">
        <v>18</v>
      </c>
      <c r="S62" s="823"/>
    </row>
    <row r="63" spans="1:19" ht="30" customHeight="1" x14ac:dyDescent="0.2">
      <c r="A63" s="806"/>
      <c r="B63" s="115" t="s">
        <v>19</v>
      </c>
      <c r="C63" s="344">
        <v>0</v>
      </c>
      <c r="D63" s="344">
        <v>27</v>
      </c>
      <c r="E63" s="343">
        <f>SUM(C63:D63)</f>
        <v>27</v>
      </c>
      <c r="F63" s="344">
        <v>0</v>
      </c>
      <c r="G63" s="344">
        <v>0</v>
      </c>
      <c r="H63" s="343">
        <f>SUM(F63:G63)</f>
        <v>0</v>
      </c>
      <c r="I63" s="344">
        <v>0</v>
      </c>
      <c r="J63" s="344">
        <v>0</v>
      </c>
      <c r="K63" s="343">
        <f>SUM(I63:J63)</f>
        <v>0</v>
      </c>
      <c r="L63" s="344">
        <v>31</v>
      </c>
      <c r="M63" s="344">
        <v>3</v>
      </c>
      <c r="N63" s="343">
        <f>SUM(L63:M63)</f>
        <v>34</v>
      </c>
      <c r="O63" s="343">
        <f t="shared" si="12"/>
        <v>31</v>
      </c>
      <c r="P63" s="343">
        <f t="shared" si="12"/>
        <v>30</v>
      </c>
      <c r="Q63" s="343">
        <f>SUM(O63:P63)</f>
        <v>61</v>
      </c>
      <c r="R63" s="114" t="s">
        <v>20</v>
      </c>
      <c r="S63" s="823"/>
    </row>
    <row r="64" spans="1:19" ht="30" customHeight="1" thickBot="1" x14ac:dyDescent="0.25">
      <c r="A64" s="807"/>
      <c r="B64" s="109" t="s">
        <v>21</v>
      </c>
      <c r="C64" s="287">
        <f>SUM(C59:C63)</f>
        <v>91</v>
      </c>
      <c r="D64" s="287">
        <f t="shared" ref="D64:Q64" si="13">SUM(D59:D63)</f>
        <v>94</v>
      </c>
      <c r="E64" s="287">
        <f t="shared" si="13"/>
        <v>185</v>
      </c>
      <c r="F64" s="287">
        <f t="shared" si="13"/>
        <v>0</v>
      </c>
      <c r="G64" s="287">
        <f t="shared" si="13"/>
        <v>0</v>
      </c>
      <c r="H64" s="287">
        <f t="shared" si="13"/>
        <v>0</v>
      </c>
      <c r="I64" s="287">
        <f t="shared" si="13"/>
        <v>0</v>
      </c>
      <c r="J64" s="287">
        <f t="shared" si="13"/>
        <v>1</v>
      </c>
      <c r="K64" s="287">
        <f t="shared" si="13"/>
        <v>1</v>
      </c>
      <c r="L64" s="287">
        <f t="shared" si="13"/>
        <v>38</v>
      </c>
      <c r="M64" s="287">
        <f t="shared" si="13"/>
        <v>4</v>
      </c>
      <c r="N64" s="287">
        <f t="shared" si="13"/>
        <v>42</v>
      </c>
      <c r="O64" s="287">
        <f t="shared" si="13"/>
        <v>129</v>
      </c>
      <c r="P64" s="287">
        <f t="shared" si="13"/>
        <v>99</v>
      </c>
      <c r="Q64" s="287">
        <f t="shared" si="13"/>
        <v>228</v>
      </c>
      <c r="R64" s="17" t="s">
        <v>311</v>
      </c>
      <c r="S64" s="824"/>
    </row>
    <row r="65" spans="1:19" ht="30" customHeight="1" x14ac:dyDescent="0.2">
      <c r="A65" s="805" t="s">
        <v>30</v>
      </c>
      <c r="B65" s="113" t="s">
        <v>11</v>
      </c>
      <c r="C65" s="250" t="s">
        <v>371</v>
      </c>
      <c r="D65" s="250" t="s">
        <v>371</v>
      </c>
      <c r="E65" s="250" t="s">
        <v>371</v>
      </c>
      <c r="F65" s="250" t="s">
        <v>371</v>
      </c>
      <c r="G65" s="250" t="s">
        <v>371</v>
      </c>
      <c r="H65" s="250" t="s">
        <v>371</v>
      </c>
      <c r="I65" s="250" t="s">
        <v>371</v>
      </c>
      <c r="J65" s="250" t="s">
        <v>371</v>
      </c>
      <c r="K65" s="250" t="s">
        <v>371</v>
      </c>
      <c r="L65" s="250" t="s">
        <v>371</v>
      </c>
      <c r="M65" s="250" t="s">
        <v>371</v>
      </c>
      <c r="N65" s="250" t="s">
        <v>371</v>
      </c>
      <c r="O65" s="250" t="s">
        <v>371</v>
      </c>
      <c r="P65" s="250" t="s">
        <v>371</v>
      </c>
      <c r="Q65" s="250" t="s">
        <v>371</v>
      </c>
      <c r="R65" s="114" t="s">
        <v>12</v>
      </c>
      <c r="S65" s="822" t="s">
        <v>161</v>
      </c>
    </row>
    <row r="66" spans="1:19" ht="30" customHeight="1" x14ac:dyDescent="0.2">
      <c r="A66" s="806"/>
      <c r="B66" s="113" t="s">
        <v>13</v>
      </c>
      <c r="C66" s="250" t="s">
        <v>371</v>
      </c>
      <c r="D66" s="250" t="s">
        <v>371</v>
      </c>
      <c r="E66" s="250" t="s">
        <v>371</v>
      </c>
      <c r="F66" s="250" t="s">
        <v>371</v>
      </c>
      <c r="G66" s="250" t="s">
        <v>371</v>
      </c>
      <c r="H66" s="250" t="s">
        <v>371</v>
      </c>
      <c r="I66" s="250" t="s">
        <v>371</v>
      </c>
      <c r="J66" s="250" t="s">
        <v>371</v>
      </c>
      <c r="K66" s="250" t="s">
        <v>371</v>
      </c>
      <c r="L66" s="250" t="s">
        <v>371</v>
      </c>
      <c r="M66" s="250" t="s">
        <v>371</v>
      </c>
      <c r="N66" s="250" t="s">
        <v>371</v>
      </c>
      <c r="O66" s="250" t="s">
        <v>371</v>
      </c>
      <c r="P66" s="250" t="s">
        <v>371</v>
      </c>
      <c r="Q66" s="250" t="s">
        <v>371</v>
      </c>
      <c r="R66" s="10" t="s">
        <v>309</v>
      </c>
      <c r="S66" s="823"/>
    </row>
    <row r="67" spans="1:19" ht="30" customHeight="1" x14ac:dyDescent="0.2">
      <c r="A67" s="806"/>
      <c r="B67" s="113" t="s">
        <v>15</v>
      </c>
      <c r="C67" s="250" t="s">
        <v>371</v>
      </c>
      <c r="D67" s="250" t="s">
        <v>371</v>
      </c>
      <c r="E67" s="250" t="s">
        <v>371</v>
      </c>
      <c r="F67" s="250" t="s">
        <v>371</v>
      </c>
      <c r="G67" s="250" t="s">
        <v>371</v>
      </c>
      <c r="H67" s="250" t="s">
        <v>371</v>
      </c>
      <c r="I67" s="250" t="s">
        <v>371</v>
      </c>
      <c r="J67" s="250" t="s">
        <v>371</v>
      </c>
      <c r="K67" s="250" t="s">
        <v>371</v>
      </c>
      <c r="L67" s="250" t="s">
        <v>371</v>
      </c>
      <c r="M67" s="250" t="s">
        <v>371</v>
      </c>
      <c r="N67" s="250" t="s">
        <v>371</v>
      </c>
      <c r="O67" s="250" t="s">
        <v>371</v>
      </c>
      <c r="P67" s="250" t="s">
        <v>371</v>
      </c>
      <c r="Q67" s="250" t="s">
        <v>371</v>
      </c>
      <c r="R67" s="114" t="s">
        <v>16</v>
      </c>
      <c r="S67" s="823"/>
    </row>
    <row r="68" spans="1:19" ht="30" customHeight="1" x14ac:dyDescent="0.2">
      <c r="A68" s="806"/>
      <c r="B68" s="115" t="s">
        <v>17</v>
      </c>
      <c r="C68" s="250" t="s">
        <v>371</v>
      </c>
      <c r="D68" s="250" t="s">
        <v>371</v>
      </c>
      <c r="E68" s="250" t="s">
        <v>371</v>
      </c>
      <c r="F68" s="250" t="s">
        <v>371</v>
      </c>
      <c r="G68" s="250" t="s">
        <v>371</v>
      </c>
      <c r="H68" s="250" t="s">
        <v>371</v>
      </c>
      <c r="I68" s="250" t="s">
        <v>371</v>
      </c>
      <c r="J68" s="250" t="s">
        <v>371</v>
      </c>
      <c r="K68" s="250" t="s">
        <v>371</v>
      </c>
      <c r="L68" s="250" t="s">
        <v>371</v>
      </c>
      <c r="M68" s="250" t="s">
        <v>371</v>
      </c>
      <c r="N68" s="250" t="s">
        <v>371</v>
      </c>
      <c r="O68" s="250" t="s">
        <v>371</v>
      </c>
      <c r="P68" s="250" t="s">
        <v>371</v>
      </c>
      <c r="Q68" s="250" t="s">
        <v>371</v>
      </c>
      <c r="R68" s="114" t="s">
        <v>18</v>
      </c>
      <c r="S68" s="823"/>
    </row>
    <row r="69" spans="1:19" ht="30" customHeight="1" x14ac:dyDescent="0.2">
      <c r="A69" s="806"/>
      <c r="B69" s="115" t="s">
        <v>19</v>
      </c>
      <c r="C69" s="250" t="s">
        <v>371</v>
      </c>
      <c r="D69" s="250" t="s">
        <v>371</v>
      </c>
      <c r="E69" s="250" t="s">
        <v>371</v>
      </c>
      <c r="F69" s="250" t="s">
        <v>371</v>
      </c>
      <c r="G69" s="250" t="s">
        <v>371</v>
      </c>
      <c r="H69" s="250" t="s">
        <v>371</v>
      </c>
      <c r="I69" s="250" t="s">
        <v>371</v>
      </c>
      <c r="J69" s="250" t="s">
        <v>371</v>
      </c>
      <c r="K69" s="250" t="s">
        <v>371</v>
      </c>
      <c r="L69" s="250" t="s">
        <v>371</v>
      </c>
      <c r="M69" s="250" t="s">
        <v>371</v>
      </c>
      <c r="N69" s="250" t="s">
        <v>371</v>
      </c>
      <c r="O69" s="250" t="s">
        <v>371</v>
      </c>
      <c r="P69" s="250" t="s">
        <v>371</v>
      </c>
      <c r="Q69" s="250" t="s">
        <v>371</v>
      </c>
      <c r="R69" s="114" t="s">
        <v>20</v>
      </c>
      <c r="S69" s="823"/>
    </row>
    <row r="70" spans="1:19" ht="30" customHeight="1" thickBot="1" x14ac:dyDescent="0.25">
      <c r="A70" s="807"/>
      <c r="B70" s="109" t="s">
        <v>21</v>
      </c>
      <c r="C70" s="251" t="s">
        <v>371</v>
      </c>
      <c r="D70" s="251" t="s">
        <v>371</v>
      </c>
      <c r="E70" s="251" t="s">
        <v>371</v>
      </c>
      <c r="F70" s="251" t="s">
        <v>371</v>
      </c>
      <c r="G70" s="251" t="s">
        <v>371</v>
      </c>
      <c r="H70" s="251" t="s">
        <v>371</v>
      </c>
      <c r="I70" s="251" t="s">
        <v>371</v>
      </c>
      <c r="J70" s="251" t="s">
        <v>371</v>
      </c>
      <c r="K70" s="251" t="s">
        <v>371</v>
      </c>
      <c r="L70" s="251" t="s">
        <v>371</v>
      </c>
      <c r="M70" s="251" t="s">
        <v>371</v>
      </c>
      <c r="N70" s="251" t="s">
        <v>371</v>
      </c>
      <c r="O70" s="251" t="s">
        <v>371</v>
      </c>
      <c r="P70" s="251" t="s">
        <v>371</v>
      </c>
      <c r="Q70" s="251" t="s">
        <v>371</v>
      </c>
      <c r="R70" s="17" t="s">
        <v>311</v>
      </c>
      <c r="S70" s="824"/>
    </row>
    <row r="71" spans="1:19" ht="30" customHeight="1" x14ac:dyDescent="0.2">
      <c r="A71" s="805" t="s">
        <v>75</v>
      </c>
      <c r="B71" s="113" t="s">
        <v>11</v>
      </c>
      <c r="C71" s="346">
        <v>27.999999999999996</v>
      </c>
      <c r="D71" s="346">
        <v>13</v>
      </c>
      <c r="E71" s="346">
        <f>SUM(C71:D71)</f>
        <v>41</v>
      </c>
      <c r="F71" s="346">
        <v>0</v>
      </c>
      <c r="G71" s="346">
        <v>0</v>
      </c>
      <c r="H71" s="346">
        <f>SUM(F71:G71)</f>
        <v>0</v>
      </c>
      <c r="I71" s="346">
        <v>1</v>
      </c>
      <c r="J71" s="346">
        <v>0</v>
      </c>
      <c r="K71" s="346">
        <f>SUM(I71:J71)</f>
        <v>1</v>
      </c>
      <c r="L71" s="346">
        <v>5</v>
      </c>
      <c r="M71" s="346">
        <v>4</v>
      </c>
      <c r="N71" s="346">
        <f>SUM(L71:M71)</f>
        <v>9</v>
      </c>
      <c r="O71" s="346">
        <f t="shared" ref="O71:P75" si="14">SUM(C71,F71,I71,L71)</f>
        <v>34</v>
      </c>
      <c r="P71" s="346">
        <f t="shared" si="14"/>
        <v>17</v>
      </c>
      <c r="Q71" s="346">
        <f>SUM(O71:P71)</f>
        <v>51</v>
      </c>
      <c r="R71" s="114" t="s">
        <v>12</v>
      </c>
      <c r="S71" s="822" t="s">
        <v>312</v>
      </c>
    </row>
    <row r="72" spans="1:19" ht="30" customHeight="1" x14ac:dyDescent="0.2">
      <c r="A72" s="806"/>
      <c r="B72" s="113" t="s">
        <v>13</v>
      </c>
      <c r="C72" s="343">
        <v>0</v>
      </c>
      <c r="D72" s="343">
        <v>0</v>
      </c>
      <c r="E72" s="346">
        <f>SUM(C72:D72)</f>
        <v>0</v>
      </c>
      <c r="F72" s="343">
        <v>0</v>
      </c>
      <c r="G72" s="343">
        <v>0</v>
      </c>
      <c r="H72" s="346">
        <f>SUM(F72:G72)</f>
        <v>0</v>
      </c>
      <c r="I72" s="343">
        <v>0</v>
      </c>
      <c r="J72" s="343">
        <v>0</v>
      </c>
      <c r="K72" s="346">
        <f>SUM(I72:J72)</f>
        <v>0</v>
      </c>
      <c r="L72" s="343">
        <v>0</v>
      </c>
      <c r="M72" s="343">
        <v>0</v>
      </c>
      <c r="N72" s="346">
        <f>SUM(L72:M72)</f>
        <v>0</v>
      </c>
      <c r="O72" s="346">
        <f t="shared" si="14"/>
        <v>0</v>
      </c>
      <c r="P72" s="346">
        <f t="shared" si="14"/>
        <v>0</v>
      </c>
      <c r="Q72" s="346">
        <f>SUM(O72:P72)</f>
        <v>0</v>
      </c>
      <c r="R72" s="10" t="s">
        <v>309</v>
      </c>
      <c r="S72" s="823"/>
    </row>
    <row r="73" spans="1:19" ht="30" customHeight="1" x14ac:dyDescent="0.2">
      <c r="A73" s="806"/>
      <c r="B73" s="113" t="s">
        <v>15</v>
      </c>
      <c r="C73" s="343">
        <v>158</v>
      </c>
      <c r="D73" s="343">
        <v>131</v>
      </c>
      <c r="E73" s="346">
        <f>SUM(C73:D73)</f>
        <v>289</v>
      </c>
      <c r="F73" s="343">
        <v>0</v>
      </c>
      <c r="G73" s="343">
        <v>0</v>
      </c>
      <c r="H73" s="346">
        <f>SUM(F73:G73)</f>
        <v>0</v>
      </c>
      <c r="I73" s="343">
        <v>12</v>
      </c>
      <c r="J73" s="343">
        <v>11</v>
      </c>
      <c r="K73" s="346">
        <f>SUM(I73:J73)</f>
        <v>23</v>
      </c>
      <c r="L73" s="343">
        <v>11</v>
      </c>
      <c r="M73" s="343">
        <v>12</v>
      </c>
      <c r="N73" s="346">
        <f>SUM(L73:M73)</f>
        <v>23</v>
      </c>
      <c r="O73" s="346">
        <f t="shared" si="14"/>
        <v>181</v>
      </c>
      <c r="P73" s="346">
        <f t="shared" si="14"/>
        <v>154</v>
      </c>
      <c r="Q73" s="346">
        <f>SUM(O73:P73)</f>
        <v>335</v>
      </c>
      <c r="R73" s="114" t="s">
        <v>16</v>
      </c>
      <c r="S73" s="823"/>
    </row>
    <row r="74" spans="1:19" ht="30" customHeight="1" x14ac:dyDescent="0.2">
      <c r="A74" s="806"/>
      <c r="B74" s="115" t="s">
        <v>17</v>
      </c>
      <c r="C74" s="344">
        <v>0</v>
      </c>
      <c r="D74" s="344">
        <v>0</v>
      </c>
      <c r="E74" s="346">
        <f>SUM(C74:D74)</f>
        <v>0</v>
      </c>
      <c r="F74" s="344">
        <v>0</v>
      </c>
      <c r="G74" s="344">
        <v>0</v>
      </c>
      <c r="H74" s="346">
        <f>SUM(F74:G74)</f>
        <v>0</v>
      </c>
      <c r="I74" s="344">
        <v>0</v>
      </c>
      <c r="J74" s="344">
        <v>0</v>
      </c>
      <c r="K74" s="346">
        <f>SUM(I74:J74)</f>
        <v>0</v>
      </c>
      <c r="L74" s="344">
        <v>0</v>
      </c>
      <c r="M74" s="344">
        <v>0</v>
      </c>
      <c r="N74" s="346">
        <f>SUM(L74:M74)</f>
        <v>0</v>
      </c>
      <c r="O74" s="346">
        <f t="shared" si="14"/>
        <v>0</v>
      </c>
      <c r="P74" s="346">
        <f t="shared" si="14"/>
        <v>0</v>
      </c>
      <c r="Q74" s="346">
        <f>SUM(O74:P74)</f>
        <v>0</v>
      </c>
      <c r="R74" s="114" t="s">
        <v>18</v>
      </c>
      <c r="S74" s="823"/>
    </row>
    <row r="75" spans="1:19" ht="30" customHeight="1" x14ac:dyDescent="0.2">
      <c r="A75" s="806"/>
      <c r="B75" s="115" t="s">
        <v>19</v>
      </c>
      <c r="C75" s="344">
        <v>0</v>
      </c>
      <c r="D75" s="344">
        <v>0</v>
      </c>
      <c r="E75" s="346">
        <f>SUM(C75:D75)</f>
        <v>0</v>
      </c>
      <c r="F75" s="344">
        <v>0</v>
      </c>
      <c r="G75" s="344">
        <v>0</v>
      </c>
      <c r="H75" s="346">
        <f>SUM(F75:G75)</f>
        <v>0</v>
      </c>
      <c r="I75" s="344">
        <v>0</v>
      </c>
      <c r="J75" s="344">
        <v>0</v>
      </c>
      <c r="K75" s="346">
        <f>SUM(I75:J75)</f>
        <v>0</v>
      </c>
      <c r="L75" s="344">
        <v>0</v>
      </c>
      <c r="M75" s="344">
        <v>0</v>
      </c>
      <c r="N75" s="346">
        <f>SUM(L75:M75)</f>
        <v>0</v>
      </c>
      <c r="O75" s="346">
        <f t="shared" si="14"/>
        <v>0</v>
      </c>
      <c r="P75" s="346">
        <f t="shared" si="14"/>
        <v>0</v>
      </c>
      <c r="Q75" s="346">
        <f>SUM(O75:P75)</f>
        <v>0</v>
      </c>
      <c r="R75" s="114" t="s">
        <v>20</v>
      </c>
      <c r="S75" s="823"/>
    </row>
    <row r="76" spans="1:19" ht="30" customHeight="1" thickBot="1" x14ac:dyDescent="0.25">
      <c r="A76" s="807"/>
      <c r="B76" s="109" t="s">
        <v>21</v>
      </c>
      <c r="C76" s="287">
        <f>SUM(C71:C75)</f>
        <v>186</v>
      </c>
      <c r="D76" s="287">
        <f t="shared" ref="D76:Q76" si="15">SUM(D71:D75)</f>
        <v>144</v>
      </c>
      <c r="E76" s="287">
        <f t="shared" si="15"/>
        <v>330</v>
      </c>
      <c r="F76" s="287">
        <f t="shared" si="15"/>
        <v>0</v>
      </c>
      <c r="G76" s="287">
        <f t="shared" si="15"/>
        <v>0</v>
      </c>
      <c r="H76" s="287">
        <f t="shared" si="15"/>
        <v>0</v>
      </c>
      <c r="I76" s="287">
        <f t="shared" si="15"/>
        <v>13</v>
      </c>
      <c r="J76" s="287">
        <f t="shared" si="15"/>
        <v>11</v>
      </c>
      <c r="K76" s="287">
        <f t="shared" si="15"/>
        <v>24</v>
      </c>
      <c r="L76" s="287">
        <f t="shared" si="15"/>
        <v>16</v>
      </c>
      <c r="M76" s="287">
        <f t="shared" si="15"/>
        <v>16</v>
      </c>
      <c r="N76" s="287">
        <f t="shared" si="15"/>
        <v>32</v>
      </c>
      <c r="O76" s="287">
        <f t="shared" si="15"/>
        <v>215</v>
      </c>
      <c r="P76" s="287">
        <f t="shared" si="15"/>
        <v>171</v>
      </c>
      <c r="Q76" s="287">
        <f t="shared" si="15"/>
        <v>386</v>
      </c>
      <c r="R76" s="17" t="s">
        <v>311</v>
      </c>
      <c r="S76" s="824"/>
    </row>
    <row r="77" spans="1:19" ht="30" customHeight="1" x14ac:dyDescent="0.2">
      <c r="A77" s="396"/>
      <c r="B77" s="88"/>
      <c r="C77" s="427"/>
      <c r="D77" s="427"/>
      <c r="E77" s="427"/>
      <c r="F77" s="427"/>
      <c r="G77" s="427"/>
      <c r="H77" s="427"/>
      <c r="I77" s="427"/>
      <c r="J77" s="427"/>
      <c r="K77" s="427"/>
      <c r="L77" s="427"/>
      <c r="M77" s="427"/>
      <c r="N77" s="427"/>
      <c r="O77" s="427"/>
      <c r="P77" s="427"/>
      <c r="Q77" s="427"/>
      <c r="R77" s="14"/>
      <c r="S77" s="397"/>
    </row>
    <row r="78" spans="1:19" ht="30" customHeight="1" x14ac:dyDescent="0.2">
      <c r="A78" s="396"/>
      <c r="B78" s="433"/>
      <c r="C78" s="417"/>
      <c r="D78" s="417"/>
      <c r="E78" s="417"/>
      <c r="F78" s="417"/>
      <c r="G78" s="417"/>
      <c r="H78" s="417"/>
      <c r="I78" s="417"/>
      <c r="J78" s="417"/>
      <c r="K78" s="417"/>
      <c r="L78" s="417"/>
      <c r="M78" s="417"/>
      <c r="N78" s="417"/>
      <c r="O78" s="417"/>
      <c r="P78" s="417"/>
      <c r="Q78" s="417"/>
      <c r="R78" s="416"/>
      <c r="S78" s="397"/>
    </row>
    <row r="79" spans="1:19" ht="30" customHeight="1" x14ac:dyDescent="0.2">
      <c r="A79" s="396"/>
      <c r="B79" s="416"/>
      <c r="C79" s="417"/>
      <c r="D79" s="417"/>
      <c r="E79" s="417"/>
      <c r="F79" s="417"/>
      <c r="G79" s="417"/>
      <c r="H79" s="417"/>
      <c r="I79" s="417"/>
      <c r="J79" s="417"/>
      <c r="K79" s="417"/>
      <c r="L79" s="417"/>
      <c r="M79" s="417"/>
      <c r="N79" s="417"/>
      <c r="O79" s="417"/>
      <c r="P79" s="417"/>
      <c r="Q79" s="417"/>
      <c r="R79" s="408"/>
      <c r="S79" s="397"/>
    </row>
    <row r="80" spans="1:19" ht="30" customHeight="1" thickBot="1" x14ac:dyDescent="0.25">
      <c r="A80" s="591" t="s">
        <v>421</v>
      </c>
      <c r="B80" s="424"/>
      <c r="C80" s="582"/>
      <c r="D80" s="582"/>
      <c r="E80" s="582"/>
      <c r="F80" s="582"/>
      <c r="G80" s="582"/>
      <c r="H80" s="582"/>
      <c r="I80" s="582"/>
      <c r="J80" s="582"/>
      <c r="K80" s="582"/>
      <c r="L80" s="582"/>
      <c r="M80" s="582"/>
      <c r="N80" s="582"/>
      <c r="O80" s="582"/>
      <c r="P80" s="582"/>
      <c r="Q80" s="582"/>
      <c r="R80" s="426"/>
      <c r="S80" s="592" t="s">
        <v>422</v>
      </c>
    </row>
    <row r="81" spans="1:19" ht="30" customHeight="1" thickTop="1" x14ac:dyDescent="0.2">
      <c r="A81" s="810" t="s">
        <v>42</v>
      </c>
      <c r="B81" s="811" t="s">
        <v>1</v>
      </c>
      <c r="C81" s="813" t="s">
        <v>124</v>
      </c>
      <c r="D81" s="813"/>
      <c r="E81" s="813"/>
      <c r="F81" s="813"/>
      <c r="G81" s="813"/>
      <c r="H81" s="813"/>
      <c r="I81" s="813"/>
      <c r="J81" s="813"/>
      <c r="K81" s="813"/>
      <c r="L81" s="813"/>
      <c r="M81" s="813"/>
      <c r="N81" s="813"/>
      <c r="O81" s="813"/>
      <c r="P81" s="813"/>
      <c r="Q81" s="813"/>
      <c r="R81" s="813" t="s">
        <v>6</v>
      </c>
      <c r="S81" s="816" t="s">
        <v>152</v>
      </c>
    </row>
    <row r="82" spans="1:19" ht="30" customHeight="1" x14ac:dyDescent="0.2">
      <c r="A82" s="806"/>
      <c r="B82" s="808"/>
      <c r="C82" s="819" t="s">
        <v>125</v>
      </c>
      <c r="D82" s="819"/>
      <c r="E82" s="819"/>
      <c r="F82" s="819" t="s">
        <v>126</v>
      </c>
      <c r="G82" s="819"/>
      <c r="H82" s="819"/>
      <c r="I82" s="819" t="s">
        <v>127</v>
      </c>
      <c r="J82" s="819"/>
      <c r="K82" s="819"/>
      <c r="L82" s="819" t="s">
        <v>128</v>
      </c>
      <c r="M82" s="819"/>
      <c r="N82" s="819"/>
      <c r="O82" s="819" t="s">
        <v>39</v>
      </c>
      <c r="P82" s="819"/>
      <c r="Q82" s="819"/>
      <c r="R82" s="814"/>
      <c r="S82" s="817"/>
    </row>
    <row r="83" spans="1:19" ht="30" customHeight="1" x14ac:dyDescent="0.2">
      <c r="A83" s="806"/>
      <c r="B83" s="808"/>
      <c r="C83" s="820" t="s">
        <v>355</v>
      </c>
      <c r="D83" s="820"/>
      <c r="E83" s="820"/>
      <c r="F83" s="820" t="s">
        <v>356</v>
      </c>
      <c r="G83" s="820"/>
      <c r="H83" s="820"/>
      <c r="I83" s="821" t="s">
        <v>357</v>
      </c>
      <c r="J83" s="821"/>
      <c r="K83" s="821"/>
      <c r="L83" s="821" t="s">
        <v>358</v>
      </c>
      <c r="M83" s="821"/>
      <c r="N83" s="821"/>
      <c r="O83" s="820" t="s">
        <v>22</v>
      </c>
      <c r="P83" s="820"/>
      <c r="Q83" s="820"/>
      <c r="R83" s="814"/>
      <c r="S83" s="817"/>
    </row>
    <row r="84" spans="1:19" ht="30" customHeight="1" thickBot="1" x14ac:dyDescent="0.25">
      <c r="A84" s="806"/>
      <c r="B84" s="808"/>
      <c r="C84" s="392" t="s">
        <v>115</v>
      </c>
      <c r="D84" s="392" t="s">
        <v>116</v>
      </c>
      <c r="E84" s="392" t="s">
        <v>39</v>
      </c>
      <c r="F84" s="392" t="s">
        <v>115</v>
      </c>
      <c r="G84" s="392" t="s">
        <v>116</v>
      </c>
      <c r="H84" s="392" t="s">
        <v>39</v>
      </c>
      <c r="I84" s="392" t="s">
        <v>115</v>
      </c>
      <c r="J84" s="392" t="s">
        <v>116</v>
      </c>
      <c r="K84" s="392" t="s">
        <v>39</v>
      </c>
      <c r="L84" s="392" t="s">
        <v>115</v>
      </c>
      <c r="M84" s="392" t="s">
        <v>116</v>
      </c>
      <c r="N84" s="392" t="s">
        <v>39</v>
      </c>
      <c r="O84" s="392" t="s">
        <v>115</v>
      </c>
      <c r="P84" s="392" t="s">
        <v>116</v>
      </c>
      <c r="Q84" s="392" t="s">
        <v>39</v>
      </c>
      <c r="R84" s="814"/>
      <c r="S84" s="817"/>
    </row>
    <row r="85" spans="1:19" ht="30" customHeight="1" thickBot="1" x14ac:dyDescent="0.25">
      <c r="A85" s="807"/>
      <c r="B85" s="812"/>
      <c r="C85" s="336" t="s">
        <v>359</v>
      </c>
      <c r="D85" s="336" t="s">
        <v>360</v>
      </c>
      <c r="E85" s="336" t="s">
        <v>339</v>
      </c>
      <c r="F85" s="336" t="s">
        <v>359</v>
      </c>
      <c r="G85" s="336" t="s">
        <v>360</v>
      </c>
      <c r="H85" s="336" t="s">
        <v>339</v>
      </c>
      <c r="I85" s="336" t="s">
        <v>359</v>
      </c>
      <c r="J85" s="336" t="s">
        <v>360</v>
      </c>
      <c r="K85" s="336" t="s">
        <v>339</v>
      </c>
      <c r="L85" s="336" t="s">
        <v>359</v>
      </c>
      <c r="M85" s="336" t="s">
        <v>360</v>
      </c>
      <c r="N85" s="336" t="s">
        <v>339</v>
      </c>
      <c r="O85" s="336" t="s">
        <v>359</v>
      </c>
      <c r="P85" s="336" t="s">
        <v>360</v>
      </c>
      <c r="Q85" s="336" t="s">
        <v>339</v>
      </c>
      <c r="R85" s="815"/>
      <c r="S85" s="818"/>
    </row>
    <row r="86" spans="1:19" ht="30" customHeight="1" x14ac:dyDescent="0.2">
      <c r="A86" s="805" t="s">
        <v>32</v>
      </c>
      <c r="B86" s="113" t="s">
        <v>11</v>
      </c>
      <c r="C86" s="343">
        <v>80</v>
      </c>
      <c r="D86" s="343">
        <v>94</v>
      </c>
      <c r="E86" s="343">
        <f>SUM(C86:D86)</f>
        <v>174</v>
      </c>
      <c r="F86" s="343">
        <v>0</v>
      </c>
      <c r="G86" s="343">
        <v>0</v>
      </c>
      <c r="H86" s="343">
        <f>SUM(F86:G86)</f>
        <v>0</v>
      </c>
      <c r="I86" s="343">
        <v>2</v>
      </c>
      <c r="J86" s="343">
        <v>0</v>
      </c>
      <c r="K86" s="343">
        <f>SUM(I86:J86)</f>
        <v>2</v>
      </c>
      <c r="L86" s="343">
        <v>16</v>
      </c>
      <c r="M86" s="343">
        <v>5</v>
      </c>
      <c r="N86" s="343">
        <f>SUM(L86:M86)</f>
        <v>21</v>
      </c>
      <c r="O86" s="343">
        <f t="shared" ref="O86:P90" si="16">SUM(C86,F86,I86,L86)</f>
        <v>98</v>
      </c>
      <c r="P86" s="343">
        <f t="shared" si="16"/>
        <v>99</v>
      </c>
      <c r="Q86" s="343">
        <f>SUM(O86:P86)</f>
        <v>197</v>
      </c>
      <c r="R86" s="114" t="s">
        <v>12</v>
      </c>
      <c r="S86" s="822" t="s">
        <v>166</v>
      </c>
    </row>
    <row r="87" spans="1:19" ht="30" customHeight="1" x14ac:dyDescent="0.2">
      <c r="A87" s="806"/>
      <c r="B87" s="113" t="s">
        <v>13</v>
      </c>
      <c r="C87" s="343">
        <v>0</v>
      </c>
      <c r="D87" s="343">
        <v>0</v>
      </c>
      <c r="E87" s="343">
        <f>SUM(C87:D87)</f>
        <v>0</v>
      </c>
      <c r="F87" s="343">
        <v>0</v>
      </c>
      <c r="G87" s="343">
        <v>0</v>
      </c>
      <c r="H87" s="343">
        <f>SUM(F87:G87)</f>
        <v>0</v>
      </c>
      <c r="I87" s="343">
        <v>0</v>
      </c>
      <c r="J87" s="343">
        <v>0</v>
      </c>
      <c r="K87" s="343">
        <f>SUM(I87:J87)</f>
        <v>0</v>
      </c>
      <c r="L87" s="343">
        <v>0</v>
      </c>
      <c r="M87" s="343">
        <v>0</v>
      </c>
      <c r="N87" s="343">
        <f>SUM(L87:M87)</f>
        <v>0</v>
      </c>
      <c r="O87" s="343">
        <f t="shared" si="16"/>
        <v>0</v>
      </c>
      <c r="P87" s="343">
        <f t="shared" si="16"/>
        <v>0</v>
      </c>
      <c r="Q87" s="343">
        <f>SUM(O87:P87)</f>
        <v>0</v>
      </c>
      <c r="R87" s="10" t="s">
        <v>309</v>
      </c>
      <c r="S87" s="823"/>
    </row>
    <row r="88" spans="1:19" ht="30" customHeight="1" x14ac:dyDescent="0.2">
      <c r="A88" s="806"/>
      <c r="B88" s="113" t="s">
        <v>15</v>
      </c>
      <c r="C88" s="343">
        <v>385.99999999999994</v>
      </c>
      <c r="D88" s="343">
        <v>505.00000000000011</v>
      </c>
      <c r="E88" s="343">
        <f>SUM(C88:D88)</f>
        <v>891</v>
      </c>
      <c r="F88" s="343">
        <v>0</v>
      </c>
      <c r="G88" s="343">
        <v>0</v>
      </c>
      <c r="H88" s="343">
        <f>SUM(F88:G88)</f>
        <v>0</v>
      </c>
      <c r="I88" s="343">
        <v>19</v>
      </c>
      <c r="J88" s="343">
        <v>3</v>
      </c>
      <c r="K88" s="343">
        <f>SUM(I88:J88)</f>
        <v>22</v>
      </c>
      <c r="L88" s="343">
        <v>113.00000000000004</v>
      </c>
      <c r="M88" s="343">
        <v>33.999999999999986</v>
      </c>
      <c r="N88" s="343">
        <f>SUM(L88:M88)</f>
        <v>147.00000000000003</v>
      </c>
      <c r="O88" s="343">
        <f t="shared" si="16"/>
        <v>518</v>
      </c>
      <c r="P88" s="343">
        <f t="shared" si="16"/>
        <v>542.00000000000011</v>
      </c>
      <c r="Q88" s="343">
        <f>SUM(O88:P88)</f>
        <v>1060</v>
      </c>
      <c r="R88" s="114" t="s">
        <v>16</v>
      </c>
      <c r="S88" s="823"/>
    </row>
    <row r="89" spans="1:19" ht="30" customHeight="1" x14ac:dyDescent="0.2">
      <c r="A89" s="806"/>
      <c r="B89" s="115" t="s">
        <v>17</v>
      </c>
      <c r="C89" s="343">
        <v>0</v>
      </c>
      <c r="D89" s="343">
        <v>0</v>
      </c>
      <c r="E89" s="343">
        <f>SUM(C89:D89)</f>
        <v>0</v>
      </c>
      <c r="F89" s="343">
        <v>0</v>
      </c>
      <c r="G89" s="343">
        <v>0</v>
      </c>
      <c r="H89" s="343">
        <f>SUM(F89:G89)</f>
        <v>0</v>
      </c>
      <c r="I89" s="343">
        <v>0</v>
      </c>
      <c r="J89" s="343">
        <v>0</v>
      </c>
      <c r="K89" s="343">
        <f>SUM(I89:J89)</f>
        <v>0</v>
      </c>
      <c r="L89" s="343">
        <v>0</v>
      </c>
      <c r="M89" s="343">
        <v>0</v>
      </c>
      <c r="N89" s="343">
        <f>SUM(L89:M89)</f>
        <v>0</v>
      </c>
      <c r="O89" s="343">
        <f t="shared" si="16"/>
        <v>0</v>
      </c>
      <c r="P89" s="343">
        <f t="shared" si="16"/>
        <v>0</v>
      </c>
      <c r="Q89" s="343">
        <f>SUM(O89:P89)</f>
        <v>0</v>
      </c>
      <c r="R89" s="114" t="s">
        <v>18</v>
      </c>
      <c r="S89" s="823"/>
    </row>
    <row r="90" spans="1:19" ht="30" customHeight="1" x14ac:dyDescent="0.2">
      <c r="A90" s="806"/>
      <c r="B90" s="115" t="s">
        <v>19</v>
      </c>
      <c r="C90" s="343">
        <v>0</v>
      </c>
      <c r="D90" s="343">
        <v>0</v>
      </c>
      <c r="E90" s="343">
        <f>SUM(C90:D90)</f>
        <v>0</v>
      </c>
      <c r="F90" s="343">
        <v>0</v>
      </c>
      <c r="G90" s="343">
        <v>0</v>
      </c>
      <c r="H90" s="343">
        <f>SUM(F90:G90)</f>
        <v>0</v>
      </c>
      <c r="I90" s="343">
        <v>0</v>
      </c>
      <c r="J90" s="343">
        <v>0</v>
      </c>
      <c r="K90" s="343">
        <f>SUM(I90:J90)</f>
        <v>0</v>
      </c>
      <c r="L90" s="343">
        <v>0</v>
      </c>
      <c r="M90" s="343">
        <v>0</v>
      </c>
      <c r="N90" s="343">
        <f>SUM(L90:M90)</f>
        <v>0</v>
      </c>
      <c r="O90" s="343">
        <f t="shared" si="16"/>
        <v>0</v>
      </c>
      <c r="P90" s="343">
        <f t="shared" si="16"/>
        <v>0</v>
      </c>
      <c r="Q90" s="343">
        <f>SUM(O90:P90)</f>
        <v>0</v>
      </c>
      <c r="R90" s="114" t="s">
        <v>20</v>
      </c>
      <c r="S90" s="823"/>
    </row>
    <row r="91" spans="1:19" ht="30" customHeight="1" thickBot="1" x14ac:dyDescent="0.25">
      <c r="A91" s="807"/>
      <c r="B91" s="109" t="s">
        <v>21</v>
      </c>
      <c r="C91" s="287">
        <f>SUM(C86:C90)</f>
        <v>465.99999999999994</v>
      </c>
      <c r="D91" s="287">
        <f t="shared" ref="D91:Q91" si="17">SUM(D86:D90)</f>
        <v>599.00000000000011</v>
      </c>
      <c r="E91" s="287">
        <f t="shared" si="17"/>
        <v>1065</v>
      </c>
      <c r="F91" s="287">
        <f t="shared" si="17"/>
        <v>0</v>
      </c>
      <c r="G91" s="287">
        <f t="shared" si="17"/>
        <v>0</v>
      </c>
      <c r="H91" s="287">
        <f t="shared" si="17"/>
        <v>0</v>
      </c>
      <c r="I91" s="287">
        <f t="shared" si="17"/>
        <v>21</v>
      </c>
      <c r="J91" s="287">
        <f t="shared" si="17"/>
        <v>3</v>
      </c>
      <c r="K91" s="287">
        <f t="shared" si="17"/>
        <v>24</v>
      </c>
      <c r="L91" s="287">
        <f t="shared" si="17"/>
        <v>129.00000000000006</v>
      </c>
      <c r="M91" s="287">
        <f t="shared" si="17"/>
        <v>38.999999999999986</v>
      </c>
      <c r="N91" s="287">
        <f t="shared" si="17"/>
        <v>168.00000000000003</v>
      </c>
      <c r="O91" s="287">
        <f t="shared" si="17"/>
        <v>616</v>
      </c>
      <c r="P91" s="287">
        <f t="shared" si="17"/>
        <v>641.00000000000011</v>
      </c>
      <c r="Q91" s="287">
        <f t="shared" si="17"/>
        <v>1257</v>
      </c>
      <c r="R91" s="17" t="s">
        <v>311</v>
      </c>
      <c r="S91" s="824"/>
    </row>
    <row r="92" spans="1:19" ht="30" customHeight="1" x14ac:dyDescent="0.2">
      <c r="A92" s="805" t="s">
        <v>77</v>
      </c>
      <c r="B92" s="113" t="s">
        <v>11</v>
      </c>
      <c r="C92" s="345">
        <v>84</v>
      </c>
      <c r="D92" s="345">
        <v>75</v>
      </c>
      <c r="E92" s="345">
        <f>SUM(C92:D92)</f>
        <v>159</v>
      </c>
      <c r="F92" s="345">
        <v>0</v>
      </c>
      <c r="G92" s="345">
        <v>0</v>
      </c>
      <c r="H92" s="345">
        <f>SUM(F92:G92)</f>
        <v>0</v>
      </c>
      <c r="I92" s="345">
        <v>0</v>
      </c>
      <c r="J92" s="345">
        <v>0</v>
      </c>
      <c r="K92" s="345">
        <f>SUM(I92:J92)</f>
        <v>0</v>
      </c>
      <c r="L92" s="345">
        <v>8</v>
      </c>
      <c r="M92" s="345">
        <v>7</v>
      </c>
      <c r="N92" s="345">
        <f>SUM(L92:M92)</f>
        <v>15</v>
      </c>
      <c r="O92" s="345">
        <f t="shared" ref="O92:P96" si="18">SUM(C92,F92,I92,L92)</f>
        <v>92</v>
      </c>
      <c r="P92" s="345">
        <f t="shared" si="18"/>
        <v>82</v>
      </c>
      <c r="Q92" s="345">
        <f>SUM(O92:P92)</f>
        <v>174</v>
      </c>
      <c r="R92" s="114" t="s">
        <v>12</v>
      </c>
      <c r="S92" s="822" t="s">
        <v>378</v>
      </c>
    </row>
    <row r="93" spans="1:19" ht="30" customHeight="1" x14ac:dyDescent="0.2">
      <c r="A93" s="806"/>
      <c r="B93" s="113" t="s">
        <v>13</v>
      </c>
      <c r="C93" s="345">
        <v>0</v>
      </c>
      <c r="D93" s="345">
        <v>0</v>
      </c>
      <c r="E93" s="345">
        <f>SUM(C93:D93)</f>
        <v>0</v>
      </c>
      <c r="F93" s="345">
        <v>0</v>
      </c>
      <c r="G93" s="345">
        <v>0</v>
      </c>
      <c r="H93" s="345">
        <f>SUM(F93:G93)</f>
        <v>0</v>
      </c>
      <c r="I93" s="345">
        <v>0</v>
      </c>
      <c r="J93" s="345">
        <v>0</v>
      </c>
      <c r="K93" s="345">
        <f>SUM(I93:J93)</f>
        <v>0</v>
      </c>
      <c r="L93" s="345">
        <v>0</v>
      </c>
      <c r="M93" s="345">
        <v>0</v>
      </c>
      <c r="N93" s="345">
        <f>SUM(L93:M93)</f>
        <v>0</v>
      </c>
      <c r="O93" s="345">
        <f t="shared" si="18"/>
        <v>0</v>
      </c>
      <c r="P93" s="345">
        <f t="shared" si="18"/>
        <v>0</v>
      </c>
      <c r="Q93" s="345">
        <f>SUM(O93:P93)</f>
        <v>0</v>
      </c>
      <c r="R93" s="10" t="s">
        <v>309</v>
      </c>
      <c r="S93" s="823"/>
    </row>
    <row r="94" spans="1:19" ht="30" customHeight="1" x14ac:dyDescent="0.2">
      <c r="A94" s="806"/>
      <c r="B94" s="113" t="s">
        <v>15</v>
      </c>
      <c r="C94" s="345">
        <v>231</v>
      </c>
      <c r="D94" s="345">
        <v>228</v>
      </c>
      <c r="E94" s="345">
        <f>SUM(C94:D94)</f>
        <v>459</v>
      </c>
      <c r="F94" s="345">
        <v>0</v>
      </c>
      <c r="G94" s="345">
        <v>0</v>
      </c>
      <c r="H94" s="345">
        <f>SUM(F94:G94)</f>
        <v>0</v>
      </c>
      <c r="I94" s="345">
        <v>0</v>
      </c>
      <c r="J94" s="345">
        <v>0</v>
      </c>
      <c r="K94" s="345">
        <f>SUM(I94:J94)</f>
        <v>0</v>
      </c>
      <c r="L94" s="345">
        <v>37.999999999999993</v>
      </c>
      <c r="M94" s="345">
        <v>23.999999999999996</v>
      </c>
      <c r="N94" s="345">
        <f>SUM(L94:M94)</f>
        <v>61.999999999999986</v>
      </c>
      <c r="O94" s="345">
        <f t="shared" si="18"/>
        <v>269</v>
      </c>
      <c r="P94" s="345">
        <f t="shared" si="18"/>
        <v>252</v>
      </c>
      <c r="Q94" s="345">
        <f>SUM(O94:P94)</f>
        <v>521</v>
      </c>
      <c r="R94" s="114" t="s">
        <v>16</v>
      </c>
      <c r="S94" s="823"/>
    </row>
    <row r="95" spans="1:19" ht="30" customHeight="1" x14ac:dyDescent="0.2">
      <c r="A95" s="806"/>
      <c r="B95" s="115" t="s">
        <v>17</v>
      </c>
      <c r="C95" s="344">
        <v>0</v>
      </c>
      <c r="D95" s="344">
        <v>0</v>
      </c>
      <c r="E95" s="345">
        <f>SUM(C95:D95)</f>
        <v>0</v>
      </c>
      <c r="F95" s="344">
        <v>0</v>
      </c>
      <c r="G95" s="344">
        <v>0</v>
      </c>
      <c r="H95" s="345">
        <f>SUM(F95:G95)</f>
        <v>0</v>
      </c>
      <c r="I95" s="344">
        <v>0</v>
      </c>
      <c r="J95" s="344">
        <v>0</v>
      </c>
      <c r="K95" s="345">
        <f>SUM(I95:J95)</f>
        <v>0</v>
      </c>
      <c r="L95" s="344">
        <v>0</v>
      </c>
      <c r="M95" s="344">
        <v>0</v>
      </c>
      <c r="N95" s="345">
        <f>SUM(L95:M95)</f>
        <v>0</v>
      </c>
      <c r="O95" s="345">
        <f t="shared" si="18"/>
        <v>0</v>
      </c>
      <c r="P95" s="345">
        <f t="shared" si="18"/>
        <v>0</v>
      </c>
      <c r="Q95" s="345">
        <f>SUM(O95:P95)</f>
        <v>0</v>
      </c>
      <c r="R95" s="114" t="s">
        <v>18</v>
      </c>
      <c r="S95" s="823"/>
    </row>
    <row r="96" spans="1:19" ht="30" customHeight="1" x14ac:dyDescent="0.2">
      <c r="A96" s="806"/>
      <c r="B96" s="115" t="s">
        <v>19</v>
      </c>
      <c r="C96" s="344">
        <v>0</v>
      </c>
      <c r="D96" s="344">
        <v>0</v>
      </c>
      <c r="E96" s="345">
        <f>SUM(C96:D96)</f>
        <v>0</v>
      </c>
      <c r="F96" s="344">
        <v>0</v>
      </c>
      <c r="G96" s="344">
        <v>0</v>
      </c>
      <c r="H96" s="345">
        <f>SUM(F96:G96)</f>
        <v>0</v>
      </c>
      <c r="I96" s="344">
        <v>0</v>
      </c>
      <c r="J96" s="344">
        <v>0</v>
      </c>
      <c r="K96" s="345">
        <f>SUM(I96:J96)</f>
        <v>0</v>
      </c>
      <c r="L96" s="344">
        <v>0</v>
      </c>
      <c r="M96" s="344">
        <v>0</v>
      </c>
      <c r="N96" s="345">
        <f>SUM(L96:M96)</f>
        <v>0</v>
      </c>
      <c r="O96" s="345">
        <f t="shared" si="18"/>
        <v>0</v>
      </c>
      <c r="P96" s="345">
        <f t="shared" si="18"/>
        <v>0</v>
      </c>
      <c r="Q96" s="345">
        <f>SUM(O96:P96)</f>
        <v>0</v>
      </c>
      <c r="R96" s="114" t="s">
        <v>20</v>
      </c>
      <c r="S96" s="823"/>
    </row>
    <row r="97" spans="1:19" ht="30" customHeight="1" thickBot="1" x14ac:dyDescent="0.25">
      <c r="A97" s="807"/>
      <c r="B97" s="109" t="s">
        <v>21</v>
      </c>
      <c r="C97" s="287">
        <f>SUM(C92:C96)</f>
        <v>315</v>
      </c>
      <c r="D97" s="287">
        <f t="shared" ref="D97:Q97" si="19">SUM(D92:D96)</f>
        <v>303</v>
      </c>
      <c r="E97" s="287">
        <f t="shared" si="19"/>
        <v>618</v>
      </c>
      <c r="F97" s="287">
        <f t="shared" si="19"/>
        <v>0</v>
      </c>
      <c r="G97" s="287">
        <f t="shared" si="19"/>
        <v>0</v>
      </c>
      <c r="H97" s="287">
        <f t="shared" si="19"/>
        <v>0</v>
      </c>
      <c r="I97" s="287">
        <f t="shared" si="19"/>
        <v>0</v>
      </c>
      <c r="J97" s="287">
        <f t="shared" si="19"/>
        <v>0</v>
      </c>
      <c r="K97" s="287">
        <f t="shared" si="19"/>
        <v>0</v>
      </c>
      <c r="L97" s="287">
        <f t="shared" si="19"/>
        <v>45.999999999999993</v>
      </c>
      <c r="M97" s="287">
        <f t="shared" si="19"/>
        <v>30.999999999999996</v>
      </c>
      <c r="N97" s="287">
        <f t="shared" si="19"/>
        <v>76.999999999999986</v>
      </c>
      <c r="O97" s="287">
        <f t="shared" si="19"/>
        <v>361</v>
      </c>
      <c r="P97" s="287">
        <f t="shared" si="19"/>
        <v>334</v>
      </c>
      <c r="Q97" s="287">
        <f t="shared" si="19"/>
        <v>695</v>
      </c>
      <c r="R97" s="17" t="s">
        <v>311</v>
      </c>
      <c r="S97" s="824"/>
    </row>
    <row r="98" spans="1:19" ht="30" customHeight="1" x14ac:dyDescent="0.2">
      <c r="A98" s="805" t="s">
        <v>34</v>
      </c>
      <c r="B98" s="430" t="s">
        <v>11</v>
      </c>
      <c r="C98" s="593">
        <v>29</v>
      </c>
      <c r="D98" s="593">
        <v>40</v>
      </c>
      <c r="E98" s="593">
        <f>SUM(C98:D98)</f>
        <v>69</v>
      </c>
      <c r="F98" s="593">
        <v>0</v>
      </c>
      <c r="G98" s="593">
        <v>0</v>
      </c>
      <c r="H98" s="593">
        <f>SUM(F98:G98)</f>
        <v>0</v>
      </c>
      <c r="I98" s="593">
        <v>0</v>
      </c>
      <c r="J98" s="593">
        <v>0</v>
      </c>
      <c r="K98" s="593">
        <f>SUM(I98:J98)</f>
        <v>0</v>
      </c>
      <c r="L98" s="593">
        <v>0</v>
      </c>
      <c r="M98" s="593">
        <v>0</v>
      </c>
      <c r="N98" s="593">
        <f>SUM(L98:M98)</f>
        <v>0</v>
      </c>
      <c r="O98" s="593">
        <f t="shared" ref="O98:P102" si="20">SUM(C98,F98,I98,L98)</f>
        <v>29</v>
      </c>
      <c r="P98" s="593">
        <f t="shared" si="20"/>
        <v>40</v>
      </c>
      <c r="Q98" s="593">
        <f>SUM(O98:P98)</f>
        <v>69</v>
      </c>
      <c r="R98" s="432" t="s">
        <v>12</v>
      </c>
      <c r="S98" s="822" t="s">
        <v>314</v>
      </c>
    </row>
    <row r="99" spans="1:19" ht="30" customHeight="1" x14ac:dyDescent="0.2">
      <c r="A99" s="806"/>
      <c r="B99" s="113" t="s">
        <v>13</v>
      </c>
      <c r="C99" s="345">
        <v>0</v>
      </c>
      <c r="D99" s="345">
        <v>0</v>
      </c>
      <c r="E99" s="345">
        <f>SUM(C99:D99)</f>
        <v>0</v>
      </c>
      <c r="F99" s="345">
        <v>0</v>
      </c>
      <c r="G99" s="345">
        <v>0</v>
      </c>
      <c r="H99" s="345">
        <f>SUM(F99:G99)</f>
        <v>0</v>
      </c>
      <c r="I99" s="345">
        <v>0</v>
      </c>
      <c r="J99" s="345">
        <v>0</v>
      </c>
      <c r="K99" s="345">
        <f>SUM(I99:J99)</f>
        <v>0</v>
      </c>
      <c r="L99" s="345">
        <v>0</v>
      </c>
      <c r="M99" s="345">
        <v>0</v>
      </c>
      <c r="N99" s="345">
        <f>SUM(L99:M99)</f>
        <v>0</v>
      </c>
      <c r="O99" s="345">
        <f t="shared" si="20"/>
        <v>0</v>
      </c>
      <c r="P99" s="345">
        <f t="shared" si="20"/>
        <v>0</v>
      </c>
      <c r="Q99" s="345">
        <f>SUM(O99:P99)</f>
        <v>0</v>
      </c>
      <c r="R99" s="10" t="s">
        <v>309</v>
      </c>
      <c r="S99" s="823"/>
    </row>
    <row r="100" spans="1:19" ht="30" customHeight="1" x14ac:dyDescent="0.2">
      <c r="A100" s="806"/>
      <c r="B100" s="113" t="s">
        <v>15</v>
      </c>
      <c r="C100" s="345">
        <v>36</v>
      </c>
      <c r="D100" s="345">
        <v>75</v>
      </c>
      <c r="E100" s="345">
        <f>SUM(C100:D100)</f>
        <v>111</v>
      </c>
      <c r="F100" s="345">
        <v>1</v>
      </c>
      <c r="G100" s="345">
        <v>1</v>
      </c>
      <c r="H100" s="345">
        <f>SUM(F100:G100)</f>
        <v>2</v>
      </c>
      <c r="I100" s="345">
        <v>0</v>
      </c>
      <c r="J100" s="345">
        <v>0</v>
      </c>
      <c r="K100" s="345">
        <f>SUM(I100:J100)</f>
        <v>0</v>
      </c>
      <c r="L100" s="345">
        <v>0</v>
      </c>
      <c r="M100" s="345">
        <v>1</v>
      </c>
      <c r="N100" s="345">
        <f>SUM(L100:M100)</f>
        <v>1</v>
      </c>
      <c r="O100" s="345">
        <f t="shared" si="20"/>
        <v>37</v>
      </c>
      <c r="P100" s="345">
        <f t="shared" si="20"/>
        <v>77</v>
      </c>
      <c r="Q100" s="345">
        <f>SUM(O100:P100)</f>
        <v>114</v>
      </c>
      <c r="R100" s="114" t="s">
        <v>16</v>
      </c>
      <c r="S100" s="823"/>
    </row>
    <row r="101" spans="1:19" ht="30" customHeight="1" x14ac:dyDescent="0.2">
      <c r="A101" s="806"/>
      <c r="B101" s="115" t="s">
        <v>17</v>
      </c>
      <c r="C101" s="344">
        <v>0</v>
      </c>
      <c r="D101" s="344">
        <v>0</v>
      </c>
      <c r="E101" s="345">
        <f>SUM(C101:D101)</f>
        <v>0</v>
      </c>
      <c r="F101" s="344">
        <v>0</v>
      </c>
      <c r="G101" s="344">
        <v>0</v>
      </c>
      <c r="H101" s="345">
        <f>SUM(F101:G101)</f>
        <v>0</v>
      </c>
      <c r="I101" s="344">
        <v>0</v>
      </c>
      <c r="J101" s="344">
        <v>0</v>
      </c>
      <c r="K101" s="345">
        <f>SUM(I101:J101)</f>
        <v>0</v>
      </c>
      <c r="L101" s="344">
        <v>0</v>
      </c>
      <c r="M101" s="344">
        <v>0</v>
      </c>
      <c r="N101" s="345">
        <f>SUM(L101:M101)</f>
        <v>0</v>
      </c>
      <c r="O101" s="345">
        <f t="shared" si="20"/>
        <v>0</v>
      </c>
      <c r="P101" s="345">
        <f t="shared" si="20"/>
        <v>0</v>
      </c>
      <c r="Q101" s="345">
        <f>SUM(O101:P101)</f>
        <v>0</v>
      </c>
      <c r="R101" s="114" t="s">
        <v>18</v>
      </c>
      <c r="S101" s="823"/>
    </row>
    <row r="102" spans="1:19" ht="30" customHeight="1" x14ac:dyDescent="0.2">
      <c r="A102" s="806"/>
      <c r="B102" s="115" t="s">
        <v>19</v>
      </c>
      <c r="C102" s="344">
        <v>0</v>
      </c>
      <c r="D102" s="344">
        <v>0</v>
      </c>
      <c r="E102" s="345">
        <f>SUM(C102:D102)</f>
        <v>0</v>
      </c>
      <c r="F102" s="344">
        <v>0</v>
      </c>
      <c r="G102" s="344">
        <v>0</v>
      </c>
      <c r="H102" s="345">
        <f>SUM(F102:G102)</f>
        <v>0</v>
      </c>
      <c r="I102" s="344">
        <v>0</v>
      </c>
      <c r="J102" s="344">
        <v>0</v>
      </c>
      <c r="K102" s="345">
        <f>SUM(I102:J102)</f>
        <v>0</v>
      </c>
      <c r="L102" s="344">
        <v>0</v>
      </c>
      <c r="M102" s="344">
        <v>0</v>
      </c>
      <c r="N102" s="345">
        <f>SUM(L102:M102)</f>
        <v>0</v>
      </c>
      <c r="O102" s="345">
        <f t="shared" si="20"/>
        <v>0</v>
      </c>
      <c r="P102" s="345">
        <f t="shared" si="20"/>
        <v>0</v>
      </c>
      <c r="Q102" s="345">
        <f>SUM(O102:P102)</f>
        <v>0</v>
      </c>
      <c r="R102" s="114" t="s">
        <v>20</v>
      </c>
      <c r="S102" s="823"/>
    </row>
    <row r="103" spans="1:19" ht="30" customHeight="1" thickBot="1" x14ac:dyDescent="0.25">
      <c r="A103" s="807"/>
      <c r="B103" s="109" t="s">
        <v>21</v>
      </c>
      <c r="C103" s="287">
        <f>SUM(C98:C102)</f>
        <v>65</v>
      </c>
      <c r="D103" s="287">
        <f t="shared" ref="D103:Q103" si="21">SUM(D98:D102)</f>
        <v>115</v>
      </c>
      <c r="E103" s="287">
        <f t="shared" si="21"/>
        <v>180</v>
      </c>
      <c r="F103" s="287">
        <f t="shared" si="21"/>
        <v>1</v>
      </c>
      <c r="G103" s="287">
        <f t="shared" si="21"/>
        <v>1</v>
      </c>
      <c r="H103" s="287">
        <f t="shared" si="21"/>
        <v>2</v>
      </c>
      <c r="I103" s="287">
        <f t="shared" si="21"/>
        <v>0</v>
      </c>
      <c r="J103" s="287">
        <f t="shared" si="21"/>
        <v>0</v>
      </c>
      <c r="K103" s="287">
        <f t="shared" si="21"/>
        <v>0</v>
      </c>
      <c r="L103" s="287">
        <f t="shared" si="21"/>
        <v>0</v>
      </c>
      <c r="M103" s="287">
        <f t="shared" si="21"/>
        <v>1</v>
      </c>
      <c r="N103" s="287">
        <f t="shared" si="21"/>
        <v>1</v>
      </c>
      <c r="O103" s="287">
        <f t="shared" si="21"/>
        <v>66</v>
      </c>
      <c r="P103" s="287">
        <f t="shared" si="21"/>
        <v>117</v>
      </c>
      <c r="Q103" s="287">
        <f t="shared" si="21"/>
        <v>183</v>
      </c>
      <c r="R103" s="17" t="s">
        <v>311</v>
      </c>
      <c r="S103" s="824"/>
    </row>
    <row r="104" spans="1:19" ht="30" customHeight="1" thickBot="1" x14ac:dyDescent="0.25">
      <c r="A104" s="591" t="s">
        <v>423</v>
      </c>
      <c r="B104" s="424"/>
      <c r="C104" s="582"/>
      <c r="D104" s="582"/>
      <c r="E104" s="582"/>
      <c r="F104" s="582"/>
      <c r="G104" s="582"/>
      <c r="H104" s="582"/>
      <c r="I104" s="582"/>
      <c r="J104" s="582"/>
      <c r="K104" s="582"/>
      <c r="L104" s="582"/>
      <c r="M104" s="582"/>
      <c r="N104" s="582"/>
      <c r="O104" s="582"/>
      <c r="P104" s="582"/>
      <c r="Q104" s="582"/>
      <c r="R104" s="426"/>
      <c r="S104" s="592" t="s">
        <v>422</v>
      </c>
    </row>
    <row r="105" spans="1:19" ht="30" customHeight="1" thickTop="1" x14ac:dyDescent="0.2">
      <c r="A105" s="810" t="s">
        <v>42</v>
      </c>
      <c r="B105" s="811" t="s">
        <v>1</v>
      </c>
      <c r="C105" s="813" t="s">
        <v>124</v>
      </c>
      <c r="D105" s="813"/>
      <c r="E105" s="813"/>
      <c r="F105" s="813"/>
      <c r="G105" s="813"/>
      <c r="H105" s="813"/>
      <c r="I105" s="813"/>
      <c r="J105" s="813"/>
      <c r="K105" s="813"/>
      <c r="L105" s="813"/>
      <c r="M105" s="813"/>
      <c r="N105" s="813"/>
      <c r="O105" s="813"/>
      <c r="P105" s="813"/>
      <c r="Q105" s="813"/>
      <c r="R105" s="813" t="s">
        <v>6</v>
      </c>
      <c r="S105" s="816" t="s">
        <v>152</v>
      </c>
    </row>
    <row r="106" spans="1:19" ht="30" customHeight="1" x14ac:dyDescent="0.2">
      <c r="A106" s="806"/>
      <c r="B106" s="808"/>
      <c r="C106" s="819" t="s">
        <v>125</v>
      </c>
      <c r="D106" s="819"/>
      <c r="E106" s="819"/>
      <c r="F106" s="819" t="s">
        <v>126</v>
      </c>
      <c r="G106" s="819"/>
      <c r="H106" s="819"/>
      <c r="I106" s="819" t="s">
        <v>127</v>
      </c>
      <c r="J106" s="819"/>
      <c r="K106" s="819"/>
      <c r="L106" s="819" t="s">
        <v>128</v>
      </c>
      <c r="M106" s="819"/>
      <c r="N106" s="819"/>
      <c r="O106" s="819" t="s">
        <v>39</v>
      </c>
      <c r="P106" s="819"/>
      <c r="Q106" s="819"/>
      <c r="R106" s="814"/>
      <c r="S106" s="817"/>
    </row>
    <row r="107" spans="1:19" ht="30" customHeight="1" x14ac:dyDescent="0.2">
      <c r="A107" s="806"/>
      <c r="B107" s="808"/>
      <c r="C107" s="820" t="s">
        <v>355</v>
      </c>
      <c r="D107" s="820"/>
      <c r="E107" s="820"/>
      <c r="F107" s="820" t="s">
        <v>356</v>
      </c>
      <c r="G107" s="820"/>
      <c r="H107" s="820"/>
      <c r="I107" s="821" t="s">
        <v>357</v>
      </c>
      <c r="J107" s="821"/>
      <c r="K107" s="821"/>
      <c r="L107" s="821" t="s">
        <v>358</v>
      </c>
      <c r="M107" s="821"/>
      <c r="N107" s="821"/>
      <c r="O107" s="820" t="s">
        <v>22</v>
      </c>
      <c r="P107" s="820"/>
      <c r="Q107" s="820"/>
      <c r="R107" s="814"/>
      <c r="S107" s="817"/>
    </row>
    <row r="108" spans="1:19" ht="30" customHeight="1" thickBot="1" x14ac:dyDescent="0.25">
      <c r="A108" s="806"/>
      <c r="B108" s="808"/>
      <c r="C108" s="392" t="s">
        <v>115</v>
      </c>
      <c r="D108" s="392" t="s">
        <v>116</v>
      </c>
      <c r="E108" s="392" t="s">
        <v>39</v>
      </c>
      <c r="F108" s="392" t="s">
        <v>115</v>
      </c>
      <c r="G108" s="392" t="s">
        <v>116</v>
      </c>
      <c r="H108" s="392" t="s">
        <v>39</v>
      </c>
      <c r="I108" s="392" t="s">
        <v>115</v>
      </c>
      <c r="J108" s="392" t="s">
        <v>116</v>
      </c>
      <c r="K108" s="392" t="s">
        <v>39</v>
      </c>
      <c r="L108" s="392" t="s">
        <v>115</v>
      </c>
      <c r="M108" s="392" t="s">
        <v>116</v>
      </c>
      <c r="N108" s="392" t="s">
        <v>39</v>
      </c>
      <c r="O108" s="392" t="s">
        <v>115</v>
      </c>
      <c r="P108" s="392" t="s">
        <v>116</v>
      </c>
      <c r="Q108" s="392" t="s">
        <v>39</v>
      </c>
      <c r="R108" s="814"/>
      <c r="S108" s="817"/>
    </row>
    <row r="109" spans="1:19" ht="30" customHeight="1" thickBot="1" x14ac:dyDescent="0.25">
      <c r="A109" s="807"/>
      <c r="B109" s="812"/>
      <c r="C109" s="336" t="s">
        <v>359</v>
      </c>
      <c r="D109" s="336" t="s">
        <v>360</v>
      </c>
      <c r="E109" s="336" t="s">
        <v>339</v>
      </c>
      <c r="F109" s="336" t="s">
        <v>359</v>
      </c>
      <c r="G109" s="336" t="s">
        <v>360</v>
      </c>
      <c r="H109" s="336" t="s">
        <v>339</v>
      </c>
      <c r="I109" s="336" t="s">
        <v>359</v>
      </c>
      <c r="J109" s="336" t="s">
        <v>360</v>
      </c>
      <c r="K109" s="336" t="s">
        <v>339</v>
      </c>
      <c r="L109" s="336" t="s">
        <v>359</v>
      </c>
      <c r="M109" s="336" t="s">
        <v>360</v>
      </c>
      <c r="N109" s="336" t="s">
        <v>339</v>
      </c>
      <c r="O109" s="336" t="s">
        <v>359</v>
      </c>
      <c r="P109" s="336" t="s">
        <v>360</v>
      </c>
      <c r="Q109" s="336" t="s">
        <v>339</v>
      </c>
      <c r="R109" s="815"/>
      <c r="S109" s="818"/>
    </row>
    <row r="110" spans="1:19" ht="30" customHeight="1" x14ac:dyDescent="0.2">
      <c r="A110" s="805" t="s">
        <v>35</v>
      </c>
      <c r="B110" s="113" t="s">
        <v>11</v>
      </c>
      <c r="C110" s="250" t="s">
        <v>371</v>
      </c>
      <c r="D110" s="250" t="s">
        <v>371</v>
      </c>
      <c r="E110" s="250" t="s">
        <v>371</v>
      </c>
      <c r="F110" s="250" t="s">
        <v>371</v>
      </c>
      <c r="G110" s="250" t="s">
        <v>371</v>
      </c>
      <c r="H110" s="250" t="s">
        <v>371</v>
      </c>
      <c r="I110" s="250" t="s">
        <v>371</v>
      </c>
      <c r="J110" s="250" t="s">
        <v>371</v>
      </c>
      <c r="K110" s="250" t="s">
        <v>371</v>
      </c>
      <c r="L110" s="250" t="s">
        <v>371</v>
      </c>
      <c r="M110" s="250" t="s">
        <v>371</v>
      </c>
      <c r="N110" s="250" t="s">
        <v>371</v>
      </c>
      <c r="O110" s="250" t="s">
        <v>371</v>
      </c>
      <c r="P110" s="250" t="s">
        <v>371</v>
      </c>
      <c r="Q110" s="250" t="s">
        <v>371</v>
      </c>
      <c r="R110" s="114" t="s">
        <v>12</v>
      </c>
      <c r="S110" s="822" t="s">
        <v>315</v>
      </c>
    </row>
    <row r="111" spans="1:19" ht="30" customHeight="1" x14ac:dyDescent="0.2">
      <c r="A111" s="806"/>
      <c r="B111" s="113" t="s">
        <v>13</v>
      </c>
      <c r="C111" s="250" t="s">
        <v>371</v>
      </c>
      <c r="D111" s="250" t="s">
        <v>371</v>
      </c>
      <c r="E111" s="250" t="s">
        <v>371</v>
      </c>
      <c r="F111" s="250" t="s">
        <v>371</v>
      </c>
      <c r="G111" s="250" t="s">
        <v>371</v>
      </c>
      <c r="H111" s="250" t="s">
        <v>371</v>
      </c>
      <c r="I111" s="250" t="s">
        <v>371</v>
      </c>
      <c r="J111" s="250" t="s">
        <v>371</v>
      </c>
      <c r="K111" s="250" t="s">
        <v>371</v>
      </c>
      <c r="L111" s="250" t="s">
        <v>371</v>
      </c>
      <c r="M111" s="250" t="s">
        <v>371</v>
      </c>
      <c r="N111" s="250" t="s">
        <v>371</v>
      </c>
      <c r="O111" s="250" t="s">
        <v>371</v>
      </c>
      <c r="P111" s="250" t="s">
        <v>371</v>
      </c>
      <c r="Q111" s="250" t="s">
        <v>371</v>
      </c>
      <c r="R111" s="10" t="s">
        <v>309</v>
      </c>
      <c r="S111" s="823"/>
    </row>
    <row r="112" spans="1:19" ht="30" customHeight="1" x14ac:dyDescent="0.2">
      <c r="A112" s="806"/>
      <c r="B112" s="113" t="s">
        <v>15</v>
      </c>
      <c r="C112" s="250" t="s">
        <v>371</v>
      </c>
      <c r="D112" s="250" t="s">
        <v>371</v>
      </c>
      <c r="E112" s="250" t="s">
        <v>371</v>
      </c>
      <c r="F112" s="250" t="s">
        <v>371</v>
      </c>
      <c r="G112" s="250" t="s">
        <v>371</v>
      </c>
      <c r="H112" s="250" t="s">
        <v>371</v>
      </c>
      <c r="I112" s="250" t="s">
        <v>371</v>
      </c>
      <c r="J112" s="250" t="s">
        <v>371</v>
      </c>
      <c r="K112" s="250" t="s">
        <v>371</v>
      </c>
      <c r="L112" s="250" t="s">
        <v>371</v>
      </c>
      <c r="M112" s="250" t="s">
        <v>371</v>
      </c>
      <c r="N112" s="250" t="s">
        <v>371</v>
      </c>
      <c r="O112" s="250" t="s">
        <v>371</v>
      </c>
      <c r="P112" s="250" t="s">
        <v>371</v>
      </c>
      <c r="Q112" s="250" t="s">
        <v>371</v>
      </c>
      <c r="R112" s="114" t="s">
        <v>16</v>
      </c>
      <c r="S112" s="823"/>
    </row>
    <row r="113" spans="1:19" ht="30" customHeight="1" x14ac:dyDescent="0.2">
      <c r="A113" s="806"/>
      <c r="B113" s="115" t="s">
        <v>17</v>
      </c>
      <c r="C113" s="250" t="s">
        <v>371</v>
      </c>
      <c r="D113" s="250" t="s">
        <v>371</v>
      </c>
      <c r="E113" s="250" t="s">
        <v>371</v>
      </c>
      <c r="F113" s="250" t="s">
        <v>371</v>
      </c>
      <c r="G113" s="250" t="s">
        <v>371</v>
      </c>
      <c r="H113" s="250" t="s">
        <v>371</v>
      </c>
      <c r="I113" s="250" t="s">
        <v>371</v>
      </c>
      <c r="J113" s="250" t="s">
        <v>371</v>
      </c>
      <c r="K113" s="250" t="s">
        <v>371</v>
      </c>
      <c r="L113" s="250" t="s">
        <v>371</v>
      </c>
      <c r="M113" s="250" t="s">
        <v>371</v>
      </c>
      <c r="N113" s="250" t="s">
        <v>371</v>
      </c>
      <c r="O113" s="250" t="s">
        <v>371</v>
      </c>
      <c r="P113" s="250" t="s">
        <v>371</v>
      </c>
      <c r="Q113" s="250" t="s">
        <v>371</v>
      </c>
      <c r="R113" s="114" t="s">
        <v>18</v>
      </c>
      <c r="S113" s="823"/>
    </row>
    <row r="114" spans="1:19" ht="30" customHeight="1" x14ac:dyDescent="0.2">
      <c r="A114" s="806"/>
      <c r="B114" s="115" t="s">
        <v>19</v>
      </c>
      <c r="C114" s="250" t="s">
        <v>371</v>
      </c>
      <c r="D114" s="250" t="s">
        <v>371</v>
      </c>
      <c r="E114" s="250" t="s">
        <v>371</v>
      </c>
      <c r="F114" s="250" t="s">
        <v>371</v>
      </c>
      <c r="G114" s="250" t="s">
        <v>371</v>
      </c>
      <c r="H114" s="250" t="s">
        <v>371</v>
      </c>
      <c r="I114" s="250" t="s">
        <v>371</v>
      </c>
      <c r="J114" s="250" t="s">
        <v>371</v>
      </c>
      <c r="K114" s="250" t="s">
        <v>371</v>
      </c>
      <c r="L114" s="250" t="s">
        <v>371</v>
      </c>
      <c r="M114" s="250" t="s">
        <v>371</v>
      </c>
      <c r="N114" s="250" t="s">
        <v>371</v>
      </c>
      <c r="O114" s="250" t="s">
        <v>371</v>
      </c>
      <c r="P114" s="250" t="s">
        <v>371</v>
      </c>
      <c r="Q114" s="250" t="s">
        <v>371</v>
      </c>
      <c r="R114" s="114" t="s">
        <v>20</v>
      </c>
      <c r="S114" s="823"/>
    </row>
    <row r="115" spans="1:19" ht="30" customHeight="1" thickBot="1" x14ac:dyDescent="0.25">
      <c r="A115" s="807"/>
      <c r="B115" s="109" t="s">
        <v>21</v>
      </c>
      <c r="C115" s="251" t="s">
        <v>371</v>
      </c>
      <c r="D115" s="251" t="s">
        <v>371</v>
      </c>
      <c r="E115" s="251" t="s">
        <v>371</v>
      </c>
      <c r="F115" s="251" t="s">
        <v>371</v>
      </c>
      <c r="G115" s="251" t="s">
        <v>371</v>
      </c>
      <c r="H115" s="251" t="s">
        <v>371</v>
      </c>
      <c r="I115" s="251" t="s">
        <v>371</v>
      </c>
      <c r="J115" s="251" t="s">
        <v>371</v>
      </c>
      <c r="K115" s="251" t="s">
        <v>371</v>
      </c>
      <c r="L115" s="251" t="s">
        <v>371</v>
      </c>
      <c r="M115" s="251" t="s">
        <v>371</v>
      </c>
      <c r="N115" s="251" t="s">
        <v>371</v>
      </c>
      <c r="O115" s="251" t="s">
        <v>371</v>
      </c>
      <c r="P115" s="251" t="s">
        <v>371</v>
      </c>
      <c r="Q115" s="251" t="s">
        <v>371</v>
      </c>
      <c r="R115" s="17" t="s">
        <v>311</v>
      </c>
      <c r="S115" s="824"/>
    </row>
    <row r="116" spans="1:19" ht="30" customHeight="1" x14ac:dyDescent="0.2">
      <c r="A116" s="805" t="s">
        <v>36</v>
      </c>
      <c r="B116" s="113" t="s">
        <v>11</v>
      </c>
      <c r="C116" s="346">
        <v>53</v>
      </c>
      <c r="D116" s="346">
        <v>54</v>
      </c>
      <c r="E116" s="346">
        <f>SUM(C116:D116)</f>
        <v>107</v>
      </c>
      <c r="F116" s="346">
        <v>0</v>
      </c>
      <c r="G116" s="346">
        <v>0</v>
      </c>
      <c r="H116" s="346">
        <f>SUM(F116:G116)</f>
        <v>0</v>
      </c>
      <c r="I116" s="346">
        <v>0</v>
      </c>
      <c r="J116" s="346">
        <v>0</v>
      </c>
      <c r="K116" s="346">
        <f>SUM(I116:J116)</f>
        <v>0</v>
      </c>
      <c r="L116" s="346">
        <v>0</v>
      </c>
      <c r="M116" s="346">
        <v>0</v>
      </c>
      <c r="N116" s="346">
        <f>SUM(L116:M116)</f>
        <v>0</v>
      </c>
      <c r="O116" s="346">
        <f t="shared" ref="O116:P120" si="22">SUM(C116,F116,I116,L116)</f>
        <v>53</v>
      </c>
      <c r="P116" s="346">
        <f t="shared" si="22"/>
        <v>54</v>
      </c>
      <c r="Q116" s="346">
        <f>SUM(O116:P116)</f>
        <v>107</v>
      </c>
      <c r="R116" s="114" t="s">
        <v>12</v>
      </c>
      <c r="S116" s="822" t="s">
        <v>316</v>
      </c>
    </row>
    <row r="117" spans="1:19" ht="30" customHeight="1" x14ac:dyDescent="0.2">
      <c r="A117" s="806"/>
      <c r="B117" s="113" t="s">
        <v>13</v>
      </c>
      <c r="C117" s="343">
        <v>0</v>
      </c>
      <c r="D117" s="343">
        <v>0</v>
      </c>
      <c r="E117" s="346">
        <f>SUM(C117:D117)</f>
        <v>0</v>
      </c>
      <c r="F117" s="343">
        <v>0</v>
      </c>
      <c r="G117" s="343">
        <v>0</v>
      </c>
      <c r="H117" s="346">
        <f>SUM(F117:G117)</f>
        <v>0</v>
      </c>
      <c r="I117" s="343">
        <v>0</v>
      </c>
      <c r="J117" s="343">
        <v>0</v>
      </c>
      <c r="K117" s="346">
        <f>SUM(I117:J117)</f>
        <v>0</v>
      </c>
      <c r="L117" s="343">
        <v>0</v>
      </c>
      <c r="M117" s="343">
        <v>0</v>
      </c>
      <c r="N117" s="346">
        <f>SUM(L117:M117)</f>
        <v>0</v>
      </c>
      <c r="O117" s="346">
        <f t="shared" si="22"/>
        <v>0</v>
      </c>
      <c r="P117" s="346">
        <f t="shared" si="22"/>
        <v>0</v>
      </c>
      <c r="Q117" s="346">
        <f>SUM(O117:P117)</f>
        <v>0</v>
      </c>
      <c r="R117" s="10" t="s">
        <v>309</v>
      </c>
      <c r="S117" s="823"/>
    </row>
    <row r="118" spans="1:19" ht="30" customHeight="1" x14ac:dyDescent="0.2">
      <c r="A118" s="806"/>
      <c r="B118" s="113" t="s">
        <v>15</v>
      </c>
      <c r="C118" s="343">
        <v>0</v>
      </c>
      <c r="D118" s="343">
        <v>0</v>
      </c>
      <c r="E118" s="346">
        <f>SUM(C118:D118)</f>
        <v>0</v>
      </c>
      <c r="F118" s="343">
        <v>0</v>
      </c>
      <c r="G118" s="343">
        <v>0</v>
      </c>
      <c r="H118" s="346">
        <f>SUM(F118:G118)</f>
        <v>0</v>
      </c>
      <c r="I118" s="343">
        <v>0</v>
      </c>
      <c r="J118" s="343">
        <v>0</v>
      </c>
      <c r="K118" s="346">
        <f>SUM(I118:J118)</f>
        <v>0</v>
      </c>
      <c r="L118" s="343">
        <v>0</v>
      </c>
      <c r="M118" s="343">
        <v>0</v>
      </c>
      <c r="N118" s="346">
        <f>SUM(L118:M118)</f>
        <v>0</v>
      </c>
      <c r="O118" s="346">
        <f t="shared" si="22"/>
        <v>0</v>
      </c>
      <c r="P118" s="346">
        <f t="shared" si="22"/>
        <v>0</v>
      </c>
      <c r="Q118" s="346">
        <f>SUM(O118:P118)</f>
        <v>0</v>
      </c>
      <c r="R118" s="114" t="s">
        <v>16</v>
      </c>
      <c r="S118" s="823"/>
    </row>
    <row r="119" spans="1:19" ht="30" customHeight="1" x14ac:dyDescent="0.2">
      <c r="A119" s="806"/>
      <c r="B119" s="115" t="s">
        <v>17</v>
      </c>
      <c r="C119" s="343">
        <v>0</v>
      </c>
      <c r="D119" s="343">
        <v>0</v>
      </c>
      <c r="E119" s="346">
        <f>SUM(C119:D119)</f>
        <v>0</v>
      </c>
      <c r="F119" s="343">
        <v>0</v>
      </c>
      <c r="G119" s="343">
        <v>0</v>
      </c>
      <c r="H119" s="346">
        <f>SUM(F119:G119)</f>
        <v>0</v>
      </c>
      <c r="I119" s="343">
        <v>0</v>
      </c>
      <c r="J119" s="343">
        <v>0</v>
      </c>
      <c r="K119" s="346">
        <f>SUM(I119:J119)</f>
        <v>0</v>
      </c>
      <c r="L119" s="343">
        <v>0</v>
      </c>
      <c r="M119" s="343">
        <v>0</v>
      </c>
      <c r="N119" s="346">
        <f>SUM(L119:M119)</f>
        <v>0</v>
      </c>
      <c r="O119" s="346">
        <f t="shared" si="22"/>
        <v>0</v>
      </c>
      <c r="P119" s="346">
        <f t="shared" si="22"/>
        <v>0</v>
      </c>
      <c r="Q119" s="346">
        <f>SUM(O119:P119)</f>
        <v>0</v>
      </c>
      <c r="R119" s="114" t="s">
        <v>18</v>
      </c>
      <c r="S119" s="823"/>
    </row>
    <row r="120" spans="1:19" ht="30" customHeight="1" x14ac:dyDescent="0.2">
      <c r="A120" s="806"/>
      <c r="B120" s="115" t="s">
        <v>19</v>
      </c>
      <c r="C120" s="343">
        <v>0</v>
      </c>
      <c r="D120" s="343">
        <v>0</v>
      </c>
      <c r="E120" s="346">
        <f>SUM(C120:D120)</f>
        <v>0</v>
      </c>
      <c r="F120" s="343">
        <v>0</v>
      </c>
      <c r="G120" s="343">
        <v>0</v>
      </c>
      <c r="H120" s="346">
        <f>SUM(F120:G120)</f>
        <v>0</v>
      </c>
      <c r="I120" s="343">
        <v>0</v>
      </c>
      <c r="J120" s="343">
        <v>0</v>
      </c>
      <c r="K120" s="346">
        <f>SUM(I120:J120)</f>
        <v>0</v>
      </c>
      <c r="L120" s="343">
        <v>0</v>
      </c>
      <c r="M120" s="343">
        <v>0</v>
      </c>
      <c r="N120" s="346">
        <f>SUM(L120:M120)</f>
        <v>0</v>
      </c>
      <c r="O120" s="346">
        <f t="shared" si="22"/>
        <v>0</v>
      </c>
      <c r="P120" s="346">
        <f t="shared" si="22"/>
        <v>0</v>
      </c>
      <c r="Q120" s="346">
        <f>SUM(O120:P120)</f>
        <v>0</v>
      </c>
      <c r="R120" s="114" t="s">
        <v>20</v>
      </c>
      <c r="S120" s="823"/>
    </row>
    <row r="121" spans="1:19" ht="30" customHeight="1" thickBot="1" x14ac:dyDescent="0.25">
      <c r="A121" s="807"/>
      <c r="B121" s="109" t="s">
        <v>21</v>
      </c>
      <c r="C121" s="287">
        <f>SUM(C116:C120)</f>
        <v>53</v>
      </c>
      <c r="D121" s="287">
        <f t="shared" ref="D121:Q121" si="23">SUM(D116:D120)</f>
        <v>54</v>
      </c>
      <c r="E121" s="287">
        <f t="shared" si="23"/>
        <v>107</v>
      </c>
      <c r="F121" s="287">
        <f t="shared" si="23"/>
        <v>0</v>
      </c>
      <c r="G121" s="287">
        <f t="shared" si="23"/>
        <v>0</v>
      </c>
      <c r="H121" s="287">
        <f t="shared" si="23"/>
        <v>0</v>
      </c>
      <c r="I121" s="287">
        <f t="shared" si="23"/>
        <v>0</v>
      </c>
      <c r="J121" s="287">
        <f t="shared" si="23"/>
        <v>0</v>
      </c>
      <c r="K121" s="287">
        <f t="shared" si="23"/>
        <v>0</v>
      </c>
      <c r="L121" s="287">
        <f t="shared" si="23"/>
        <v>0</v>
      </c>
      <c r="M121" s="287">
        <f t="shared" si="23"/>
        <v>0</v>
      </c>
      <c r="N121" s="287">
        <f t="shared" si="23"/>
        <v>0</v>
      </c>
      <c r="O121" s="287">
        <f t="shared" si="23"/>
        <v>53</v>
      </c>
      <c r="P121" s="287">
        <f t="shared" si="23"/>
        <v>54</v>
      </c>
      <c r="Q121" s="287">
        <f t="shared" si="23"/>
        <v>107</v>
      </c>
      <c r="R121" s="17" t="s">
        <v>311</v>
      </c>
      <c r="S121" s="824"/>
    </row>
    <row r="122" spans="1:19" ht="30" customHeight="1" x14ac:dyDescent="0.2">
      <c r="A122" s="805" t="s">
        <v>37</v>
      </c>
      <c r="B122" s="113" t="s">
        <v>11</v>
      </c>
      <c r="C122" s="343">
        <v>148</v>
      </c>
      <c r="D122" s="343">
        <v>134</v>
      </c>
      <c r="E122" s="343">
        <f>SUM(C122:D122)</f>
        <v>282</v>
      </c>
      <c r="F122" s="343">
        <v>0</v>
      </c>
      <c r="G122" s="343">
        <v>0</v>
      </c>
      <c r="H122" s="343">
        <f>SUM(F122:G122)</f>
        <v>0</v>
      </c>
      <c r="I122" s="343">
        <v>0</v>
      </c>
      <c r="J122" s="343">
        <v>0</v>
      </c>
      <c r="K122" s="343">
        <f>SUM(I122:J122)</f>
        <v>0</v>
      </c>
      <c r="L122" s="343">
        <v>40</v>
      </c>
      <c r="M122" s="343">
        <v>28.999999999999996</v>
      </c>
      <c r="N122" s="343">
        <f>SUM(L122:M122)</f>
        <v>69</v>
      </c>
      <c r="O122" s="343">
        <f t="shared" ref="O122:P126" si="24">SUM(C122,F122,I122,L122)</f>
        <v>188</v>
      </c>
      <c r="P122" s="343">
        <f t="shared" si="24"/>
        <v>163</v>
      </c>
      <c r="Q122" s="343">
        <f>SUM(O122:P122)</f>
        <v>351</v>
      </c>
      <c r="R122" s="114" t="s">
        <v>12</v>
      </c>
      <c r="S122" s="822" t="s">
        <v>317</v>
      </c>
    </row>
    <row r="123" spans="1:19" ht="30" customHeight="1" x14ac:dyDescent="0.2">
      <c r="A123" s="806"/>
      <c r="B123" s="113" t="s">
        <v>13</v>
      </c>
      <c r="C123" s="343">
        <v>0</v>
      </c>
      <c r="D123" s="343">
        <v>0</v>
      </c>
      <c r="E123" s="343">
        <f>SUM(C123:D123)</f>
        <v>0</v>
      </c>
      <c r="F123" s="343">
        <v>0</v>
      </c>
      <c r="G123" s="343">
        <v>0</v>
      </c>
      <c r="H123" s="343">
        <f>SUM(F123:G123)</f>
        <v>0</v>
      </c>
      <c r="I123" s="343">
        <v>0</v>
      </c>
      <c r="J123" s="343">
        <v>0</v>
      </c>
      <c r="K123" s="343">
        <f>SUM(I123:J123)</f>
        <v>0</v>
      </c>
      <c r="L123" s="343">
        <v>0</v>
      </c>
      <c r="M123" s="343">
        <v>0</v>
      </c>
      <c r="N123" s="343">
        <f>SUM(L123:M123)</f>
        <v>0</v>
      </c>
      <c r="O123" s="343">
        <f t="shared" si="24"/>
        <v>0</v>
      </c>
      <c r="P123" s="343">
        <f t="shared" si="24"/>
        <v>0</v>
      </c>
      <c r="Q123" s="343">
        <f>SUM(O123:P123)</f>
        <v>0</v>
      </c>
      <c r="R123" s="10" t="s">
        <v>309</v>
      </c>
      <c r="S123" s="823"/>
    </row>
    <row r="124" spans="1:19" ht="30" customHeight="1" x14ac:dyDescent="0.2">
      <c r="A124" s="806"/>
      <c r="B124" s="113" t="s">
        <v>15</v>
      </c>
      <c r="C124" s="343">
        <v>256</v>
      </c>
      <c r="D124" s="343">
        <v>194</v>
      </c>
      <c r="E124" s="343">
        <f>SUM(C124:D124)</f>
        <v>450</v>
      </c>
      <c r="F124" s="343">
        <v>0</v>
      </c>
      <c r="G124" s="343">
        <v>0</v>
      </c>
      <c r="H124" s="343">
        <f>SUM(F124:G124)</f>
        <v>0</v>
      </c>
      <c r="I124" s="343">
        <v>0</v>
      </c>
      <c r="J124" s="343">
        <v>0</v>
      </c>
      <c r="K124" s="343">
        <f>SUM(I124:J124)</f>
        <v>0</v>
      </c>
      <c r="L124" s="343">
        <v>82.999999999999986</v>
      </c>
      <c r="M124" s="343">
        <v>83</v>
      </c>
      <c r="N124" s="343">
        <f>SUM(L124:M124)</f>
        <v>166</v>
      </c>
      <c r="O124" s="343">
        <f t="shared" si="24"/>
        <v>339</v>
      </c>
      <c r="P124" s="343">
        <f t="shared" si="24"/>
        <v>277</v>
      </c>
      <c r="Q124" s="343">
        <f>SUM(O124:P124)</f>
        <v>616</v>
      </c>
      <c r="R124" s="114" t="s">
        <v>16</v>
      </c>
      <c r="S124" s="823"/>
    </row>
    <row r="125" spans="1:19" ht="30" customHeight="1" x14ac:dyDescent="0.2">
      <c r="A125" s="806"/>
      <c r="B125" s="115" t="s">
        <v>17</v>
      </c>
      <c r="C125" s="344">
        <v>0</v>
      </c>
      <c r="D125" s="344">
        <v>0</v>
      </c>
      <c r="E125" s="343">
        <f>SUM(C125:D125)</f>
        <v>0</v>
      </c>
      <c r="F125" s="344">
        <v>0</v>
      </c>
      <c r="G125" s="344">
        <v>0</v>
      </c>
      <c r="H125" s="343">
        <f>SUM(F125:G125)</f>
        <v>0</v>
      </c>
      <c r="I125" s="344">
        <v>0</v>
      </c>
      <c r="J125" s="344">
        <v>0</v>
      </c>
      <c r="K125" s="343">
        <f>SUM(I125:J125)</f>
        <v>0</v>
      </c>
      <c r="L125" s="344">
        <v>0</v>
      </c>
      <c r="M125" s="344">
        <v>0</v>
      </c>
      <c r="N125" s="343">
        <f>SUM(L125:M125)</f>
        <v>0</v>
      </c>
      <c r="O125" s="343">
        <f t="shared" si="24"/>
        <v>0</v>
      </c>
      <c r="P125" s="343">
        <f t="shared" si="24"/>
        <v>0</v>
      </c>
      <c r="Q125" s="343">
        <f>SUM(O125:P125)</f>
        <v>0</v>
      </c>
      <c r="R125" s="114" t="s">
        <v>18</v>
      </c>
      <c r="S125" s="823"/>
    </row>
    <row r="126" spans="1:19" ht="30" customHeight="1" x14ac:dyDescent="0.2">
      <c r="A126" s="806"/>
      <c r="B126" s="115" t="s">
        <v>19</v>
      </c>
      <c r="C126" s="344">
        <v>37</v>
      </c>
      <c r="D126" s="344">
        <v>16</v>
      </c>
      <c r="E126" s="343">
        <f>SUM(C126:D126)</f>
        <v>53</v>
      </c>
      <c r="F126" s="344">
        <v>0</v>
      </c>
      <c r="G126" s="344">
        <v>0</v>
      </c>
      <c r="H126" s="343">
        <f>SUM(F126:G126)</f>
        <v>0</v>
      </c>
      <c r="I126" s="344">
        <v>0</v>
      </c>
      <c r="J126" s="344">
        <v>0</v>
      </c>
      <c r="K126" s="343">
        <f>SUM(I126:J126)</f>
        <v>0</v>
      </c>
      <c r="L126" s="344">
        <v>13</v>
      </c>
      <c r="M126" s="344">
        <v>8</v>
      </c>
      <c r="N126" s="343">
        <f>SUM(L126:M126)</f>
        <v>21</v>
      </c>
      <c r="O126" s="343">
        <f t="shared" si="24"/>
        <v>50</v>
      </c>
      <c r="P126" s="343">
        <f t="shared" si="24"/>
        <v>24</v>
      </c>
      <c r="Q126" s="343">
        <f>SUM(O126:P126)</f>
        <v>74</v>
      </c>
      <c r="R126" s="114" t="s">
        <v>20</v>
      </c>
      <c r="S126" s="823"/>
    </row>
    <row r="127" spans="1:19" ht="30" customHeight="1" thickBot="1" x14ac:dyDescent="0.25">
      <c r="A127" s="807"/>
      <c r="B127" s="109" t="s">
        <v>21</v>
      </c>
      <c r="C127" s="287">
        <f>SUM(C122:C126)</f>
        <v>441</v>
      </c>
      <c r="D127" s="287">
        <f t="shared" ref="D127:Q127" si="25">SUM(D122:D126)</f>
        <v>344</v>
      </c>
      <c r="E127" s="287">
        <f t="shared" si="25"/>
        <v>785</v>
      </c>
      <c r="F127" s="287">
        <f t="shared" si="25"/>
        <v>0</v>
      </c>
      <c r="G127" s="287">
        <f t="shared" si="25"/>
        <v>0</v>
      </c>
      <c r="H127" s="287">
        <f t="shared" si="25"/>
        <v>0</v>
      </c>
      <c r="I127" s="287">
        <f t="shared" si="25"/>
        <v>0</v>
      </c>
      <c r="J127" s="287">
        <f t="shared" si="25"/>
        <v>0</v>
      </c>
      <c r="K127" s="287">
        <f t="shared" si="25"/>
        <v>0</v>
      </c>
      <c r="L127" s="287">
        <f t="shared" si="25"/>
        <v>136</v>
      </c>
      <c r="M127" s="287">
        <f t="shared" si="25"/>
        <v>120</v>
      </c>
      <c r="N127" s="287">
        <f t="shared" si="25"/>
        <v>256</v>
      </c>
      <c r="O127" s="287">
        <f t="shared" si="25"/>
        <v>577</v>
      </c>
      <c r="P127" s="287">
        <f t="shared" si="25"/>
        <v>464</v>
      </c>
      <c r="Q127" s="287">
        <f t="shared" si="25"/>
        <v>1041</v>
      </c>
      <c r="R127" s="17" t="s">
        <v>311</v>
      </c>
      <c r="S127" s="824"/>
    </row>
    <row r="128" spans="1:19" ht="30" customHeight="1" thickBot="1" x14ac:dyDescent="0.3">
      <c r="A128" s="111"/>
      <c r="B128" s="515" t="s">
        <v>24</v>
      </c>
      <c r="C128" s="340">
        <f>SUM(C127,C121,C103,C97,C91,C76,C64,C51,C45,C39,C26,C20,C14)</f>
        <v>8727.0000000000018</v>
      </c>
      <c r="D128" s="340">
        <f t="shared" ref="D128:Q128" si="26">SUM(D127,D121,D103,D97,D91,D76,D64,D51,D45,D39,D26,D20,D14)</f>
        <v>9276.9999999999982</v>
      </c>
      <c r="E128" s="340">
        <f t="shared" si="26"/>
        <v>18004</v>
      </c>
      <c r="F128" s="340">
        <f t="shared" si="26"/>
        <v>105</v>
      </c>
      <c r="G128" s="340">
        <f t="shared" si="26"/>
        <v>82.999999999999986</v>
      </c>
      <c r="H128" s="340">
        <f t="shared" si="26"/>
        <v>188</v>
      </c>
      <c r="I128" s="340">
        <f t="shared" si="26"/>
        <v>399</v>
      </c>
      <c r="J128" s="340">
        <f t="shared" si="26"/>
        <v>320.99999999999994</v>
      </c>
      <c r="K128" s="340">
        <f t="shared" si="26"/>
        <v>720</v>
      </c>
      <c r="L128" s="340">
        <f t="shared" si="26"/>
        <v>2010.9999999999998</v>
      </c>
      <c r="M128" s="340">
        <f t="shared" si="26"/>
        <v>1965.9999999999995</v>
      </c>
      <c r="N128" s="340">
        <f t="shared" si="26"/>
        <v>3976.9999999999991</v>
      </c>
      <c r="O128" s="340">
        <f t="shared" si="26"/>
        <v>11242.000000000004</v>
      </c>
      <c r="P128" s="340">
        <f t="shared" si="26"/>
        <v>11646.999999999998</v>
      </c>
      <c r="Q128" s="340">
        <f t="shared" si="26"/>
        <v>22889</v>
      </c>
      <c r="R128" s="691" t="s">
        <v>379</v>
      </c>
      <c r="S128" s="692"/>
    </row>
    <row r="129" spans="5:18" ht="34.5" customHeight="1" thickTop="1" x14ac:dyDescent="0.2"/>
    <row r="134" spans="5:18" x14ac:dyDescent="0.2">
      <c r="E134" s="348"/>
    </row>
    <row r="140" spans="5:18" x14ac:dyDescent="0.2">
      <c r="Q140" s="348"/>
      <c r="R140" s="349"/>
    </row>
  </sheetData>
  <mergeCells count="107">
    <mergeCell ref="S65:S70"/>
    <mergeCell ref="A65:A70"/>
    <mergeCell ref="A71:A76"/>
    <mergeCell ref="C83:E83"/>
    <mergeCell ref="F83:H83"/>
    <mergeCell ref="I83:K83"/>
    <mergeCell ref="L83:N83"/>
    <mergeCell ref="O83:Q83"/>
    <mergeCell ref="O106:Q106"/>
    <mergeCell ref="S71:S76"/>
    <mergeCell ref="A86:A91"/>
    <mergeCell ref="S86:S91"/>
    <mergeCell ref="A81:A85"/>
    <mergeCell ref="B81:B85"/>
    <mergeCell ref="C81:Q81"/>
    <mergeCell ref="R81:R85"/>
    <mergeCell ref="S81:S85"/>
    <mergeCell ref="C82:E82"/>
    <mergeCell ref="F82:H82"/>
    <mergeCell ref="I82:K82"/>
    <mergeCell ref="L82:N82"/>
    <mergeCell ref="O82:Q82"/>
    <mergeCell ref="A116:A121"/>
    <mergeCell ref="S116:S121"/>
    <mergeCell ref="A122:A127"/>
    <mergeCell ref="S122:S127"/>
    <mergeCell ref="A92:A97"/>
    <mergeCell ref="S92:S97"/>
    <mergeCell ref="A98:A103"/>
    <mergeCell ref="S98:S103"/>
    <mergeCell ref="A110:A115"/>
    <mergeCell ref="S110:S115"/>
    <mergeCell ref="A105:A109"/>
    <mergeCell ref="B105:B109"/>
    <mergeCell ref="C105:Q105"/>
    <mergeCell ref="R105:R109"/>
    <mergeCell ref="S105:S109"/>
    <mergeCell ref="C106:E106"/>
    <mergeCell ref="F106:H106"/>
    <mergeCell ref="I106:K106"/>
    <mergeCell ref="L106:N106"/>
    <mergeCell ref="O107:Q107"/>
    <mergeCell ref="C107:E107"/>
    <mergeCell ref="F107:H107"/>
    <mergeCell ref="I107:K107"/>
    <mergeCell ref="L107:N107"/>
    <mergeCell ref="A40:A45"/>
    <mergeCell ref="S40:S45"/>
    <mergeCell ref="A46:A51"/>
    <mergeCell ref="S46:S51"/>
    <mergeCell ref="A59:A64"/>
    <mergeCell ref="S59:S64"/>
    <mergeCell ref="A54:A58"/>
    <mergeCell ref="B54:B58"/>
    <mergeCell ref="C54:Q54"/>
    <mergeCell ref="R54:R58"/>
    <mergeCell ref="S54:S58"/>
    <mergeCell ref="C55:E55"/>
    <mergeCell ref="F55:H55"/>
    <mergeCell ref="I55:K55"/>
    <mergeCell ref="L55:N55"/>
    <mergeCell ref="O55:Q55"/>
    <mergeCell ref="C56:E56"/>
    <mergeCell ref="F56:H56"/>
    <mergeCell ref="I56:K56"/>
    <mergeCell ref="L56:N56"/>
    <mergeCell ref="O56:Q56"/>
    <mergeCell ref="A15:A20"/>
    <mergeCell ref="S15:S20"/>
    <mergeCell ref="A21:A26"/>
    <mergeCell ref="S21:S26"/>
    <mergeCell ref="A34:A39"/>
    <mergeCell ref="S34:S39"/>
    <mergeCell ref="A29:A33"/>
    <mergeCell ref="B29:B33"/>
    <mergeCell ref="C29:Q29"/>
    <mergeCell ref="R29:R33"/>
    <mergeCell ref="S29:S33"/>
    <mergeCell ref="C30:E30"/>
    <mergeCell ref="F30:H30"/>
    <mergeCell ref="I30:K30"/>
    <mergeCell ref="L30:N30"/>
    <mergeCell ref="O30:Q30"/>
    <mergeCell ref="C31:E31"/>
    <mergeCell ref="F31:H31"/>
    <mergeCell ref="I31:K31"/>
    <mergeCell ref="L31:N31"/>
    <mergeCell ref="O31:Q31"/>
    <mergeCell ref="A9:A14"/>
    <mergeCell ref="S9:S14"/>
    <mergeCell ref="A1:S1"/>
    <mergeCell ref="A2:S2"/>
    <mergeCell ref="A4:A8"/>
    <mergeCell ref="B4:B8"/>
    <mergeCell ref="R4:R8"/>
    <mergeCell ref="S4:S8"/>
    <mergeCell ref="C5:E5"/>
    <mergeCell ref="C6:E6"/>
    <mergeCell ref="F5:H5"/>
    <mergeCell ref="F6:H6"/>
    <mergeCell ref="I5:K5"/>
    <mergeCell ref="I6:K6"/>
    <mergeCell ref="L5:N5"/>
    <mergeCell ref="L6:N6"/>
    <mergeCell ref="O5:Q5"/>
    <mergeCell ref="O6:Q6"/>
    <mergeCell ref="C4:Q4"/>
  </mergeCells>
  <printOptions horizontalCentered="1"/>
  <pageMargins left="0.39370078740157483" right="0.39370078740157483" top="0.59055118110236227" bottom="0.39370078740157483" header="0.59055118110236227" footer="0.39370078740157483"/>
  <pageSetup paperSize="9" scale="60" firstPageNumber="25" orientation="landscape" horizontalDpi="300" verticalDpi="300" r:id="rId1"/>
  <rowBreaks count="4" manualBreakCount="4">
    <brk id="27" max="18" man="1"/>
    <brk id="52" max="18" man="1"/>
    <brk id="79" max="18" man="1"/>
    <brk id="103" max="18" man="1"/>
  </rowBreaks>
  <ignoredErrors>
    <ignoredError sqref="E14 H14 K14 N14 O14:Q14 N20:Q20 E20 H20 D26:Q26 E39:Q39 D45:Q45 D51:Q51 E76:N76 O76:Q76 E91:Q91 D97:Q97 D121:Q121 K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16</vt:i4>
      </vt:variant>
      <vt:variant>
        <vt:lpstr>نطاقات تمت تسميتها</vt:lpstr>
      </vt:variant>
      <vt:variant>
        <vt:i4>16</vt:i4>
      </vt:variant>
    </vt:vector>
  </HeadingPairs>
  <TitlesOfParts>
    <vt:vector size="32" baseType="lpstr">
      <vt:lpstr>(2)</vt:lpstr>
      <vt:lpstr>(3)</vt:lpstr>
      <vt:lpstr>(4)</vt:lpstr>
      <vt:lpstr>(5)</vt:lpstr>
      <vt:lpstr>(6)</vt:lpstr>
      <vt:lpstr>(7)</vt:lpstr>
      <vt:lpstr>(8)</vt:lpstr>
      <vt:lpstr>(9)</vt:lpstr>
      <vt:lpstr>(10)</vt:lpstr>
      <vt:lpstr>(11)</vt:lpstr>
      <vt:lpstr>(12)</vt:lpstr>
      <vt:lpstr>(13)</vt:lpstr>
      <vt:lpstr>(14)</vt:lpstr>
      <vt:lpstr>(15)</vt:lpstr>
      <vt:lpstr>(16)</vt:lpstr>
      <vt:lpstr>(17)</vt:lpstr>
      <vt:lpstr>'(10)'!Print_Area</vt:lpstr>
      <vt:lpstr>'(11)'!Print_Area</vt:lpstr>
      <vt:lpstr>'(12)'!Print_Area</vt:lpstr>
      <vt:lpstr>'(13)'!Print_Area</vt:lpstr>
      <vt:lpstr>'(14)'!Print_Area</vt:lpstr>
      <vt:lpstr>'(15)'!Print_Area</vt:lpstr>
      <vt:lpstr>'(16)'!Print_Area</vt:lpstr>
      <vt:lpstr>'(17)'!Print_Area</vt:lpstr>
      <vt:lpstr>'(2)'!Print_Area</vt:lpstr>
      <vt:lpstr>'(3)'!Print_Area</vt:lpstr>
      <vt:lpstr>'(4)'!Print_Area</vt:lpstr>
      <vt:lpstr>'(5)'!Print_Area</vt:lpstr>
      <vt:lpstr>'(6)'!Print_Area</vt:lpstr>
      <vt:lpstr>'(7)'!Print_Area</vt:lpstr>
      <vt:lpstr>'(8)'!Print_Area</vt:lpstr>
      <vt:lpstr>'(9)'!Print_Area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Rasha Kamel</dc:creator>
  <cp:lastModifiedBy>Rasha Kamel</cp:lastModifiedBy>
  <cp:lastPrinted>2021-08-30T05:31:10Z</cp:lastPrinted>
  <dcterms:created xsi:type="dcterms:W3CDTF">2020-10-14T10:08:57Z</dcterms:created>
  <dcterms:modified xsi:type="dcterms:W3CDTF">2021-09-15T05:28:17Z</dcterms:modified>
</cp:coreProperties>
</file>